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23250" windowHeight="12570"/>
  </bookViews>
  <sheets>
    <sheet name="TS_COVID-19_BG" sheetId="1" r:id="rId1"/>
    <sheet name="Sheet1" sheetId="4" r:id="rId2"/>
  </sheets>
  <calcPr calcId="181029"/>
</workbook>
</file>

<file path=xl/calcChain.xml><?xml version="1.0" encoding="utf-8"?>
<calcChain xmlns="http://schemas.openxmlformats.org/spreadsheetml/2006/main">
  <c r="J317" i="1" l="1"/>
  <c r="O317" i="1" s="1"/>
  <c r="AU317" i="1" s="1"/>
  <c r="BE317" i="1"/>
  <c r="AS317" i="1"/>
  <c r="AR317" i="1"/>
  <c r="AD317" i="1"/>
  <c r="AG317" i="1" s="1"/>
  <c r="AI317" i="1"/>
  <c r="AN317" i="1" s="1"/>
  <c r="Z317" i="1"/>
  <c r="AA317" i="1" s="1"/>
  <c r="Y317" i="1"/>
  <c r="AM317" i="1"/>
  <c r="BG317" i="1"/>
  <c r="W317" i="1"/>
  <c r="AO317" i="1"/>
  <c r="P317" i="1"/>
  <c r="N317" i="1"/>
  <c r="AT317" i="1" s="1"/>
  <c r="L317" i="1"/>
  <c r="BF317" i="1"/>
  <c r="E325" i="1"/>
  <c r="E326" i="1" s="1"/>
  <c r="E327" i="1" s="1"/>
  <c r="E328" i="1" s="1"/>
  <c r="E329" i="1" s="1"/>
  <c r="E330" i="1" s="1"/>
  <c r="AT316" i="1"/>
  <c r="AS316" i="1"/>
  <c r="AR316" i="1"/>
  <c r="AD316" i="1"/>
  <c r="AG316" i="1" s="1"/>
  <c r="AI316" i="1"/>
  <c r="AL316" i="1" s="1"/>
  <c r="AN316" i="1"/>
  <c r="AP316" i="1"/>
  <c r="Z316" i="1"/>
  <c r="AA316" i="1" s="1"/>
  <c r="Y316" i="1"/>
  <c r="AM316" i="1"/>
  <c r="BG316" i="1"/>
  <c r="W316" i="1"/>
  <c r="AQ316" i="1" s="1"/>
  <c r="AO316" i="1"/>
  <c r="P316" i="1"/>
  <c r="N316" i="1"/>
  <c r="L316" i="1"/>
  <c r="BF316" i="1"/>
  <c r="J316" i="1"/>
  <c r="AD315" i="1"/>
  <c r="AG315" i="1" s="1"/>
  <c r="AI315" i="1"/>
  <c r="AL315" i="1" s="1"/>
  <c r="AN315" i="1"/>
  <c r="Z315" i="1"/>
  <c r="AA315" i="1" s="1"/>
  <c r="Y315" i="1"/>
  <c r="AR315" i="1" s="1"/>
  <c r="AM315" i="1"/>
  <c r="BG315" i="1"/>
  <c r="W315" i="1"/>
  <c r="AO315" i="1"/>
  <c r="P315" i="1"/>
  <c r="N315" i="1"/>
  <c r="AT315" i="1" s="1"/>
  <c r="L315" i="1"/>
  <c r="BF315" i="1"/>
  <c r="J315" i="1"/>
  <c r="S317" i="1" l="1"/>
  <c r="AE317" i="1"/>
  <c r="AF317" i="1" s="1"/>
  <c r="AQ317" i="1"/>
  <c r="AL317" i="1"/>
  <c r="AP317" i="1"/>
  <c r="R317" i="1"/>
  <c r="AQ315" i="1"/>
  <c r="AE316" i="1"/>
  <c r="AF316" i="1" s="1"/>
  <c r="R316" i="1"/>
  <c r="AS315" i="1"/>
  <c r="AP315" i="1"/>
  <c r="AE315" i="1"/>
  <c r="AF315" i="1" s="1"/>
  <c r="R315" i="1"/>
  <c r="AT314" i="1"/>
  <c r="AD314" i="1"/>
  <c r="AI314" i="1"/>
  <c r="AL314" i="1"/>
  <c r="AN314" i="1"/>
  <c r="AP314" i="1"/>
  <c r="Z314" i="1"/>
  <c r="AA314" i="1" s="1"/>
  <c r="Y314" i="1"/>
  <c r="AR314" i="1" s="1"/>
  <c r="AM314" i="1"/>
  <c r="BG314" i="1"/>
  <c r="W314" i="1"/>
  <c r="AQ314" i="1" s="1"/>
  <c r="AO314" i="1"/>
  <c r="P314" i="1"/>
  <c r="N314" i="1"/>
  <c r="L314" i="1"/>
  <c r="BF314" i="1"/>
  <c r="J314" i="1"/>
  <c r="AD313" i="1"/>
  <c r="AI313" i="1"/>
  <c r="AL313" i="1" s="1"/>
  <c r="Z313" i="1"/>
  <c r="AA313" i="1" s="1"/>
  <c r="Y313" i="1"/>
  <c r="AR313" i="1" s="1"/>
  <c r="AM313" i="1"/>
  <c r="BG313" i="1"/>
  <c r="W313" i="1"/>
  <c r="AQ313" i="1" s="1"/>
  <c r="AO313" i="1"/>
  <c r="P313" i="1"/>
  <c r="N313" i="1"/>
  <c r="AT313" i="1" s="1"/>
  <c r="L313" i="1"/>
  <c r="BF313" i="1"/>
  <c r="J313" i="1"/>
  <c r="AD312" i="1"/>
  <c r="AI312" i="1"/>
  <c r="AL312" i="1" s="1"/>
  <c r="AP312" i="1"/>
  <c r="Z312" i="1"/>
  <c r="AS312" i="1" s="1"/>
  <c r="Y312" i="1"/>
  <c r="AR312" i="1" s="1"/>
  <c r="AM312" i="1"/>
  <c r="BG312" i="1"/>
  <c r="W312" i="1"/>
  <c r="AQ312" i="1" s="1"/>
  <c r="AO312" i="1"/>
  <c r="P312" i="1"/>
  <c r="N312" i="1"/>
  <c r="AT312" i="1" s="1"/>
  <c r="L312" i="1"/>
  <c r="BF312" i="1"/>
  <c r="J312" i="1"/>
  <c r="AD311" i="1"/>
  <c r="AG311" i="1" s="1"/>
  <c r="AI311" i="1"/>
  <c r="AL311" i="1" s="1"/>
  <c r="Z311" i="1"/>
  <c r="AS311" i="1" s="1"/>
  <c r="Y311" i="1"/>
  <c r="AR311" i="1" s="1"/>
  <c r="AM311" i="1"/>
  <c r="BG311" i="1"/>
  <c r="W311" i="1"/>
  <c r="AQ311" i="1" s="1"/>
  <c r="AO311" i="1"/>
  <c r="P311" i="1"/>
  <c r="N311" i="1"/>
  <c r="AT311" i="1" s="1"/>
  <c r="L311" i="1"/>
  <c r="BF311" i="1"/>
  <c r="J311" i="1"/>
  <c r="AT310" i="1"/>
  <c r="AS310" i="1"/>
  <c r="AR310" i="1"/>
  <c r="AD310" i="1"/>
  <c r="AG310" i="1" s="1"/>
  <c r="AI310" i="1"/>
  <c r="AL310" i="1" s="1"/>
  <c r="Z310" i="1"/>
  <c r="AA310" i="1" s="1"/>
  <c r="Y310" i="1"/>
  <c r="AM310" i="1"/>
  <c r="BG310" i="1"/>
  <c r="W310" i="1"/>
  <c r="AO310" i="1"/>
  <c r="P310" i="1"/>
  <c r="N310" i="1"/>
  <c r="L310" i="1"/>
  <c r="BF310" i="1"/>
  <c r="J310" i="1"/>
  <c r="O316" i="1" s="1"/>
  <c r="AU316" i="1" s="1"/>
  <c r="AP313" i="1" l="1"/>
  <c r="AP311" i="1"/>
  <c r="AN312" i="1"/>
  <c r="AN313" i="1"/>
  <c r="S316" i="1"/>
  <c r="AN311" i="1"/>
  <c r="AG314" i="1"/>
  <c r="AS313" i="1"/>
  <c r="AA312" i="1"/>
  <c r="AG313" i="1"/>
  <c r="AA311" i="1"/>
  <c r="AG312" i="1"/>
  <c r="AS314" i="1"/>
  <c r="AE314" i="1"/>
  <c r="AF314" i="1" s="1"/>
  <c r="R314" i="1"/>
  <c r="AE313" i="1"/>
  <c r="AF313" i="1" s="1"/>
  <c r="R313" i="1"/>
  <c r="AE312" i="1"/>
  <c r="AF312" i="1" s="1"/>
  <c r="R312" i="1"/>
  <c r="AE311" i="1"/>
  <c r="AF311" i="1" s="1"/>
  <c r="R311" i="1"/>
  <c r="AE310" i="1"/>
  <c r="AF310" i="1" s="1"/>
  <c r="AP310" i="1"/>
  <c r="AQ310" i="1"/>
  <c r="AN310" i="1"/>
  <c r="R310" i="1"/>
  <c r="AD309" i="1"/>
  <c r="AG309" i="1" s="1"/>
  <c r="AI309" i="1"/>
  <c r="AN309" i="1" s="1"/>
  <c r="AP309" i="1"/>
  <c r="Z309" i="1"/>
  <c r="Y309" i="1"/>
  <c r="AR309" i="1" s="1"/>
  <c r="AM309" i="1"/>
  <c r="BG309" i="1"/>
  <c r="W309" i="1"/>
  <c r="AO309" i="1"/>
  <c r="P309" i="1"/>
  <c r="N309" i="1"/>
  <c r="AT309" i="1" s="1"/>
  <c r="L309" i="1"/>
  <c r="BF309" i="1"/>
  <c r="J309" i="1"/>
  <c r="O315" i="1" s="1"/>
  <c r="AD308" i="1"/>
  <c r="AG308" i="1" s="1"/>
  <c r="AI308" i="1"/>
  <c r="AL308" i="1" s="1"/>
  <c r="Z308" i="1"/>
  <c r="AS308" i="1" s="1"/>
  <c r="Y308" i="1"/>
  <c r="AR308" i="1" s="1"/>
  <c r="AM308" i="1"/>
  <c r="BG308" i="1"/>
  <c r="W308" i="1"/>
  <c r="AQ308" i="1" s="1"/>
  <c r="AO308" i="1"/>
  <c r="P308" i="1"/>
  <c r="N308" i="1"/>
  <c r="AT308" i="1" s="1"/>
  <c r="L308" i="1"/>
  <c r="BF308" i="1"/>
  <c r="J308" i="1"/>
  <c r="O314" i="1" s="1"/>
  <c r="AU314" i="1" s="1"/>
  <c r="AL309" i="1" l="1"/>
  <c r="S314" i="1"/>
  <c r="AQ309" i="1"/>
  <c r="AA309" i="1"/>
  <c r="AA308" i="1"/>
  <c r="AS309" i="1"/>
  <c r="R308" i="1"/>
  <c r="AP308" i="1"/>
  <c r="AN308" i="1"/>
  <c r="AU315" i="1"/>
  <c r="S315" i="1"/>
  <c r="AE309" i="1"/>
  <c r="AF309" i="1" s="1"/>
  <c r="R309" i="1"/>
  <c r="AE308" i="1"/>
  <c r="AF308" i="1" s="1"/>
  <c r="AD307" i="1"/>
  <c r="AG307" i="1" s="1"/>
  <c r="AI307" i="1"/>
  <c r="AL307" i="1" s="1"/>
  <c r="Z307" i="1"/>
  <c r="AA307" i="1" s="1"/>
  <c r="Y307" i="1"/>
  <c r="AR307" i="1" s="1"/>
  <c r="AM307" i="1"/>
  <c r="BG307" i="1"/>
  <c r="W307" i="1"/>
  <c r="AO307" i="1"/>
  <c r="P307" i="1"/>
  <c r="N307" i="1"/>
  <c r="AT307" i="1" s="1"/>
  <c r="L307" i="1"/>
  <c r="BF307" i="1"/>
  <c r="J307" i="1"/>
  <c r="O313" i="1" s="1"/>
  <c r="AQ307" i="1" l="1"/>
  <c r="AP307" i="1"/>
  <c r="AN307" i="1"/>
  <c r="AU313" i="1"/>
  <c r="S313" i="1"/>
  <c r="AS307" i="1"/>
  <c r="AE307" i="1"/>
  <c r="AF307" i="1" s="1"/>
  <c r="R307" i="1"/>
  <c r="AD306" i="1"/>
  <c r="AG306" i="1" s="1"/>
  <c r="AI306" i="1"/>
  <c r="AL306" i="1" s="1"/>
  <c r="Z306" i="1"/>
  <c r="AA306" i="1" s="1"/>
  <c r="Y306" i="1"/>
  <c r="AR306" i="1" s="1"/>
  <c r="AM306" i="1"/>
  <c r="BG306" i="1"/>
  <c r="W306" i="1"/>
  <c r="AO306" i="1"/>
  <c r="P306" i="1"/>
  <c r="N306" i="1"/>
  <c r="AT306" i="1" s="1"/>
  <c r="L306" i="1"/>
  <c r="BF306" i="1"/>
  <c r="J306" i="1"/>
  <c r="O312" i="1" s="1"/>
  <c r="AS306" i="1" l="1"/>
  <c r="AU312" i="1"/>
  <c r="S312" i="1"/>
  <c r="R306" i="1"/>
  <c r="AE306" i="1"/>
  <c r="AF306" i="1" s="1"/>
  <c r="AQ306" i="1"/>
  <c r="AP306" i="1"/>
  <c r="AN306" i="1"/>
  <c r="AD305" i="1"/>
  <c r="AG305" i="1" s="1"/>
  <c r="AI305" i="1"/>
  <c r="AL305" i="1" s="1"/>
  <c r="Z305" i="1"/>
  <c r="AA305" i="1" s="1"/>
  <c r="Y305" i="1"/>
  <c r="AR305" i="1" s="1"/>
  <c r="AM305" i="1"/>
  <c r="BG305" i="1"/>
  <c r="W305" i="1"/>
  <c r="AQ305" i="1" s="1"/>
  <c r="AO305" i="1"/>
  <c r="P305" i="1"/>
  <c r="N305" i="1"/>
  <c r="AT305" i="1" s="1"/>
  <c r="L305" i="1"/>
  <c r="BF305" i="1"/>
  <c r="J305" i="1"/>
  <c r="O311" i="1" s="1"/>
  <c r="AS305" i="1" l="1"/>
  <c r="AU311" i="1"/>
  <c r="S311" i="1"/>
  <c r="AP305" i="1"/>
  <c r="AN305" i="1"/>
  <c r="AE305" i="1"/>
  <c r="AF305" i="1" s="1"/>
  <c r="R305" i="1"/>
  <c r="AD304" i="1"/>
  <c r="AI304" i="1"/>
  <c r="AN304" i="1" s="1"/>
  <c r="AL304" i="1"/>
  <c r="Z304" i="1"/>
  <c r="Y304" i="1"/>
  <c r="AR304" i="1" s="1"/>
  <c r="AM304" i="1"/>
  <c r="BG304" i="1"/>
  <c r="W304" i="1"/>
  <c r="AQ304" i="1" s="1"/>
  <c r="AO304" i="1"/>
  <c r="P304" i="1"/>
  <c r="N304" i="1"/>
  <c r="AT304" i="1" s="1"/>
  <c r="L304" i="1"/>
  <c r="BF304" i="1"/>
  <c r="J304" i="1"/>
  <c r="O310" i="1" s="1"/>
  <c r="AP304" i="1" l="1"/>
  <c r="AG304" i="1"/>
  <c r="AU310" i="1"/>
  <c r="S310" i="1"/>
  <c r="AA304" i="1"/>
  <c r="AS304" i="1"/>
  <c r="AE304" i="1"/>
  <c r="AF304" i="1" s="1"/>
  <c r="R304" i="1"/>
  <c r="AD303" i="1"/>
  <c r="AG303" i="1" s="1"/>
  <c r="AI303" i="1"/>
  <c r="AN303" i="1" s="1"/>
  <c r="Z303" i="1"/>
  <c r="Y303" i="1"/>
  <c r="AR303" i="1" s="1"/>
  <c r="AM303" i="1"/>
  <c r="BG303" i="1"/>
  <c r="W303" i="1"/>
  <c r="AO303" i="1"/>
  <c r="P303" i="1"/>
  <c r="N303" i="1"/>
  <c r="AT303" i="1" s="1"/>
  <c r="L303" i="1"/>
  <c r="BF303" i="1"/>
  <c r="J303" i="1"/>
  <c r="O309" i="1" s="1"/>
  <c r="AD302" i="1"/>
  <c r="AG302" i="1" s="1"/>
  <c r="AI302" i="1"/>
  <c r="AP302" i="1" s="1"/>
  <c r="AN302" i="1"/>
  <c r="Z302" i="1"/>
  <c r="Y302" i="1"/>
  <c r="AR302" i="1" s="1"/>
  <c r="AM302" i="1"/>
  <c r="BG302" i="1"/>
  <c r="W302" i="1"/>
  <c r="AO302" i="1"/>
  <c r="P302" i="1"/>
  <c r="N302" i="1"/>
  <c r="AT302" i="1" s="1"/>
  <c r="L302" i="1"/>
  <c r="BF302" i="1"/>
  <c r="J302" i="1"/>
  <c r="AD301" i="1"/>
  <c r="AI301" i="1"/>
  <c r="AL301" i="1" s="1"/>
  <c r="Z301" i="1"/>
  <c r="Y301" i="1"/>
  <c r="AR301" i="1" s="1"/>
  <c r="AM301" i="1"/>
  <c r="BG301" i="1"/>
  <c r="W301" i="1"/>
  <c r="AO301" i="1"/>
  <c r="P301" i="1"/>
  <c r="N301" i="1"/>
  <c r="AT301" i="1" s="1"/>
  <c r="L301" i="1"/>
  <c r="BF301" i="1"/>
  <c r="J301" i="1"/>
  <c r="O307" i="1" s="1"/>
  <c r="AL302" i="1" l="1"/>
  <c r="AQ303" i="1"/>
  <c r="AQ302" i="1"/>
  <c r="AU309" i="1"/>
  <c r="S309" i="1"/>
  <c r="O308" i="1"/>
  <c r="AU307" i="1"/>
  <c r="S307" i="1"/>
  <c r="AA302" i="1"/>
  <c r="AL303" i="1"/>
  <c r="AA301" i="1"/>
  <c r="AG301" i="1"/>
  <c r="AA303" i="1"/>
  <c r="AS303" i="1"/>
  <c r="AS302" i="1"/>
  <c r="AS301" i="1"/>
  <c r="AP303" i="1"/>
  <c r="AE303" i="1"/>
  <c r="AF303" i="1" s="1"/>
  <c r="R303" i="1"/>
  <c r="AE302" i="1"/>
  <c r="AF302" i="1" s="1"/>
  <c r="R302" i="1"/>
  <c r="AE301" i="1"/>
  <c r="AF301" i="1" s="1"/>
  <c r="AQ301" i="1"/>
  <c r="AP301" i="1"/>
  <c r="AN301" i="1"/>
  <c r="R301" i="1"/>
  <c r="AD300" i="1"/>
  <c r="AG300" i="1" s="1"/>
  <c r="AI300" i="1"/>
  <c r="AP300" i="1" s="1"/>
  <c r="Z300" i="1"/>
  <c r="Y300" i="1"/>
  <c r="AR300" i="1" s="1"/>
  <c r="AM300" i="1"/>
  <c r="BG300" i="1"/>
  <c r="W300" i="1"/>
  <c r="AO300" i="1"/>
  <c r="P300" i="1"/>
  <c r="N300" i="1"/>
  <c r="AT300" i="1" s="1"/>
  <c r="L300" i="1"/>
  <c r="BF300" i="1"/>
  <c r="J300" i="1"/>
  <c r="O306" i="1" s="1"/>
  <c r="AD299" i="1"/>
  <c r="AI299" i="1"/>
  <c r="AP299" i="1" s="1"/>
  <c r="Z299" i="1"/>
  <c r="AS299" i="1" s="1"/>
  <c r="Y299" i="1"/>
  <c r="AR299" i="1" s="1"/>
  <c r="AM299" i="1"/>
  <c r="BG299" i="1"/>
  <c r="W299" i="1"/>
  <c r="AO299" i="1"/>
  <c r="P299" i="1"/>
  <c r="N299" i="1"/>
  <c r="AT299" i="1" s="1"/>
  <c r="L299" i="1"/>
  <c r="BF299" i="1"/>
  <c r="J299" i="1"/>
  <c r="O305" i="1" l="1"/>
  <c r="AU306" i="1"/>
  <c r="S306" i="1"/>
  <c r="AU305" i="1"/>
  <c r="S305" i="1"/>
  <c r="AN300" i="1"/>
  <c r="AU308" i="1"/>
  <c r="S308" i="1"/>
  <c r="AL300" i="1"/>
  <c r="AQ300" i="1"/>
  <c r="AG299" i="1"/>
  <c r="AA299" i="1"/>
  <c r="AE300" i="1"/>
  <c r="AF300" i="1" s="1"/>
  <c r="AA300" i="1"/>
  <c r="AS300" i="1"/>
  <c r="R300" i="1"/>
  <c r="AE299" i="1"/>
  <c r="AF299" i="1" s="1"/>
  <c r="AN299" i="1"/>
  <c r="AL299" i="1"/>
  <c r="AQ299" i="1"/>
  <c r="R299" i="1"/>
  <c r="AD298" i="1"/>
  <c r="AI298" i="1"/>
  <c r="AP298" i="1" s="1"/>
  <c r="AL298" i="1"/>
  <c r="Z298" i="1"/>
  <c r="Y298" i="1"/>
  <c r="AR298" i="1" s="1"/>
  <c r="AM298" i="1"/>
  <c r="BG298" i="1"/>
  <c r="W298" i="1"/>
  <c r="AO298" i="1"/>
  <c r="P298" i="1"/>
  <c r="N298" i="1"/>
  <c r="AT298" i="1" s="1"/>
  <c r="L298" i="1"/>
  <c r="BF298" i="1"/>
  <c r="J298" i="1"/>
  <c r="O304" i="1" s="1"/>
  <c r="AD297" i="1"/>
  <c r="AI297" i="1"/>
  <c r="AN297" i="1" s="1"/>
  <c r="Z297" i="1"/>
  <c r="Y297" i="1"/>
  <c r="AR297" i="1" s="1"/>
  <c r="AM297" i="1"/>
  <c r="BG297" i="1"/>
  <c r="W297" i="1"/>
  <c r="AO297" i="1"/>
  <c r="P297" i="1"/>
  <c r="N297" i="1"/>
  <c r="AT297" i="1" s="1"/>
  <c r="L297" i="1"/>
  <c r="J297" i="1"/>
  <c r="AQ297" i="1" l="1"/>
  <c r="AQ298" i="1"/>
  <c r="AN298" i="1"/>
  <c r="O303" i="1"/>
  <c r="AU303" i="1" s="1"/>
  <c r="AL297" i="1"/>
  <c r="AU304" i="1"/>
  <c r="S304" i="1"/>
  <c r="AG298" i="1"/>
  <c r="AG297" i="1"/>
  <c r="AP297" i="1"/>
  <c r="AA298" i="1"/>
  <c r="AS298" i="1"/>
  <c r="R298" i="1"/>
  <c r="AA297" i="1"/>
  <c r="AS297" i="1"/>
  <c r="AE298" i="1"/>
  <c r="AF298" i="1" s="1"/>
  <c r="AE297" i="1"/>
  <c r="AF297" i="1" s="1"/>
  <c r="R297" i="1"/>
  <c r="S303" i="1" l="1"/>
  <c r="BF297" i="1"/>
  <c r="BG296" i="1" l="1"/>
  <c r="BF296" i="1"/>
  <c r="AO296" i="1"/>
  <c r="AM296" i="1"/>
  <c r="AI296" i="1"/>
  <c r="AN296" i="1" s="1"/>
  <c r="AD296" i="1"/>
  <c r="Z296" i="1"/>
  <c r="Y296" i="1"/>
  <c r="AR296" i="1" s="1"/>
  <c r="W296" i="1"/>
  <c r="P296" i="1"/>
  <c r="N296" i="1"/>
  <c r="AT296" i="1" s="1"/>
  <c r="L296" i="1"/>
  <c r="J296" i="1"/>
  <c r="O302" i="1" s="1"/>
  <c r="BG295" i="1"/>
  <c r="BF295" i="1"/>
  <c r="AT295" i="1"/>
  <c r="AO295" i="1"/>
  <c r="AM295" i="1"/>
  <c r="AI295" i="1"/>
  <c r="AP295" i="1" s="1"/>
  <c r="AD295" i="1"/>
  <c r="Z295" i="1"/>
  <c r="Y295" i="1"/>
  <c r="AR295" i="1" s="1"/>
  <c r="W295" i="1"/>
  <c r="P295" i="1"/>
  <c r="N295" i="1"/>
  <c r="L295" i="1"/>
  <c r="J295" i="1"/>
  <c r="BG294" i="1"/>
  <c r="BF294" i="1"/>
  <c r="AO294" i="1"/>
  <c r="AM294" i="1"/>
  <c r="AI294" i="1"/>
  <c r="AL294" i="1" s="1"/>
  <c r="AD294" i="1"/>
  <c r="Z294" i="1"/>
  <c r="Y294" i="1"/>
  <c r="AR294" i="1" s="1"/>
  <c r="W294" i="1"/>
  <c r="P294" i="1"/>
  <c r="N294" i="1"/>
  <c r="AT294" i="1" s="1"/>
  <c r="L294" i="1"/>
  <c r="J294" i="1"/>
  <c r="BG293" i="1"/>
  <c r="BF293" i="1"/>
  <c r="AO293" i="1"/>
  <c r="AM293" i="1"/>
  <c r="AI293" i="1"/>
  <c r="AP293" i="1" s="1"/>
  <c r="AD293" i="1"/>
  <c r="Z293" i="1"/>
  <c r="AS293" i="1" s="1"/>
  <c r="Y293" i="1"/>
  <c r="W293" i="1"/>
  <c r="P293" i="1"/>
  <c r="R293" i="1" s="1"/>
  <c r="N293" i="1"/>
  <c r="AT293" i="1" s="1"/>
  <c r="L293" i="1"/>
  <c r="J293" i="1"/>
  <c r="BG292" i="1"/>
  <c r="BF292" i="1"/>
  <c r="AO292" i="1"/>
  <c r="AM292" i="1"/>
  <c r="AI292" i="1"/>
  <c r="AD292" i="1"/>
  <c r="Z292" i="1"/>
  <c r="Y292" i="1"/>
  <c r="AR292" i="1" s="1"/>
  <c r="W292" i="1"/>
  <c r="AQ292" i="1" s="1"/>
  <c r="P292" i="1"/>
  <c r="N292" i="1"/>
  <c r="AT292" i="1" s="1"/>
  <c r="L292" i="1"/>
  <c r="J292" i="1"/>
  <c r="BG291" i="1"/>
  <c r="BF291" i="1"/>
  <c r="AO291" i="1"/>
  <c r="AM291" i="1"/>
  <c r="AI291" i="1"/>
  <c r="AN291" i="1" s="1"/>
  <c r="AD291" i="1"/>
  <c r="Z291" i="1"/>
  <c r="Y291" i="1"/>
  <c r="AG291" i="1" s="1"/>
  <c r="W291" i="1"/>
  <c r="P291" i="1"/>
  <c r="R291" i="1" s="1"/>
  <c r="N291" i="1"/>
  <c r="AT291" i="1" s="1"/>
  <c r="L291" i="1"/>
  <c r="J291" i="1"/>
  <c r="BG290" i="1"/>
  <c r="BF290" i="1"/>
  <c r="AO290" i="1"/>
  <c r="AM290" i="1"/>
  <c r="AI290" i="1"/>
  <c r="AN290" i="1" s="1"/>
  <c r="AD290" i="1"/>
  <c r="Z290" i="1"/>
  <c r="Y290" i="1"/>
  <c r="AR290" i="1" s="1"/>
  <c r="W290" i="1"/>
  <c r="P290" i="1"/>
  <c r="N290" i="1"/>
  <c r="AT290" i="1" s="1"/>
  <c r="L290" i="1"/>
  <c r="J290" i="1"/>
  <c r="BG289" i="1"/>
  <c r="BF289" i="1"/>
  <c r="AO289" i="1"/>
  <c r="AM289" i="1"/>
  <c r="AI289" i="1"/>
  <c r="AL289" i="1" s="1"/>
  <c r="AD289" i="1"/>
  <c r="Z289" i="1"/>
  <c r="AS289" i="1" s="1"/>
  <c r="Y289" i="1"/>
  <c r="AR289" i="1" s="1"/>
  <c r="W289" i="1"/>
  <c r="P289" i="1"/>
  <c r="N289" i="1"/>
  <c r="AT289" i="1" s="1"/>
  <c r="L289" i="1"/>
  <c r="J289" i="1"/>
  <c r="BG288" i="1"/>
  <c r="BF288" i="1"/>
  <c r="AO288" i="1"/>
  <c r="AM288" i="1"/>
  <c r="AI288" i="1"/>
  <c r="AN288" i="1" s="1"/>
  <c r="AD288" i="1"/>
  <c r="Z288" i="1"/>
  <c r="Y288" i="1"/>
  <c r="AR288" i="1" s="1"/>
  <c r="W288" i="1"/>
  <c r="P288" i="1"/>
  <c r="N288" i="1"/>
  <c r="AT288" i="1" s="1"/>
  <c r="L288" i="1"/>
  <c r="J288" i="1"/>
  <c r="BG287" i="1"/>
  <c r="BF287" i="1"/>
  <c r="AO287" i="1"/>
  <c r="AM287" i="1"/>
  <c r="AI287" i="1"/>
  <c r="AP287" i="1" s="1"/>
  <c r="AD287" i="1"/>
  <c r="Z287" i="1"/>
  <c r="AS287" i="1" s="1"/>
  <c r="Y287" i="1"/>
  <c r="W287" i="1"/>
  <c r="P287" i="1"/>
  <c r="N287" i="1"/>
  <c r="AT287" i="1" s="1"/>
  <c r="L287" i="1"/>
  <c r="J287" i="1"/>
  <c r="BG286" i="1"/>
  <c r="BF286" i="1"/>
  <c r="AO286" i="1"/>
  <c r="AM286" i="1"/>
  <c r="AI286" i="1"/>
  <c r="AD286" i="1"/>
  <c r="Z286" i="1"/>
  <c r="AS286" i="1" s="1"/>
  <c r="Y286" i="1"/>
  <c r="AR286" i="1" s="1"/>
  <c r="W286" i="1"/>
  <c r="P286" i="1"/>
  <c r="N286" i="1"/>
  <c r="AT286" i="1" s="1"/>
  <c r="L286" i="1"/>
  <c r="J286" i="1"/>
  <c r="BG285" i="1"/>
  <c r="BF285" i="1"/>
  <c r="AO285" i="1"/>
  <c r="AM285" i="1"/>
  <c r="AI285" i="1"/>
  <c r="AP285" i="1" s="1"/>
  <c r="AD285" i="1"/>
  <c r="Z285" i="1"/>
  <c r="AS285" i="1" s="1"/>
  <c r="Y285" i="1"/>
  <c r="AG285" i="1" s="1"/>
  <c r="W285" i="1"/>
  <c r="P285" i="1"/>
  <c r="N285" i="1"/>
  <c r="AT285" i="1" s="1"/>
  <c r="L285" i="1"/>
  <c r="J285" i="1"/>
  <c r="BG284" i="1"/>
  <c r="BF284" i="1"/>
  <c r="AO284" i="1"/>
  <c r="AM284" i="1"/>
  <c r="AI284" i="1"/>
  <c r="AD284" i="1"/>
  <c r="Z284" i="1"/>
  <c r="Y284" i="1"/>
  <c r="AR284" i="1" s="1"/>
  <c r="W284" i="1"/>
  <c r="P284" i="1"/>
  <c r="N284" i="1"/>
  <c r="AT284" i="1" s="1"/>
  <c r="L284" i="1"/>
  <c r="J284" i="1"/>
  <c r="BG283" i="1"/>
  <c r="BF283" i="1"/>
  <c r="AO283" i="1"/>
  <c r="AM283" i="1"/>
  <c r="AI283" i="1"/>
  <c r="AN283" i="1" s="1"/>
  <c r="AD283" i="1"/>
  <c r="Z283" i="1"/>
  <c r="Y283" i="1"/>
  <c r="AR283" i="1" s="1"/>
  <c r="W283" i="1"/>
  <c r="P283" i="1"/>
  <c r="R283" i="1" s="1"/>
  <c r="N283" i="1"/>
  <c r="AT283" i="1" s="1"/>
  <c r="L283" i="1"/>
  <c r="J283" i="1"/>
  <c r="BG282" i="1"/>
  <c r="BF282" i="1"/>
  <c r="AO282" i="1"/>
  <c r="AM282" i="1"/>
  <c r="AI282" i="1"/>
  <c r="AD282" i="1"/>
  <c r="Z282" i="1"/>
  <c r="Y282" i="1"/>
  <c r="AR282" i="1" s="1"/>
  <c r="W282" i="1"/>
  <c r="P282" i="1"/>
  <c r="N282" i="1"/>
  <c r="AT282" i="1" s="1"/>
  <c r="L282" i="1"/>
  <c r="J282" i="1"/>
  <c r="BG281" i="1"/>
  <c r="BF281" i="1"/>
  <c r="AO281" i="1"/>
  <c r="AM281" i="1"/>
  <c r="AI281" i="1"/>
  <c r="AD281" i="1"/>
  <c r="Z281" i="1"/>
  <c r="AS281" i="1" s="1"/>
  <c r="Y281" i="1"/>
  <c r="AR281" i="1" s="1"/>
  <c r="W281" i="1"/>
  <c r="P281" i="1"/>
  <c r="N281" i="1"/>
  <c r="AT281" i="1" s="1"/>
  <c r="L281" i="1"/>
  <c r="J281" i="1"/>
  <c r="BG280" i="1"/>
  <c r="BF280" i="1"/>
  <c r="AO280" i="1"/>
  <c r="AM280" i="1"/>
  <c r="AI280" i="1"/>
  <c r="AN280" i="1" s="1"/>
  <c r="AD280" i="1"/>
  <c r="Z280" i="1"/>
  <c r="Y280" i="1"/>
  <c r="AR280" i="1" s="1"/>
  <c r="W280" i="1"/>
  <c r="P280" i="1"/>
  <c r="N280" i="1"/>
  <c r="AT280" i="1" s="1"/>
  <c r="L280" i="1"/>
  <c r="J280" i="1"/>
  <c r="BG279" i="1"/>
  <c r="BF279" i="1"/>
  <c r="AO279" i="1"/>
  <c r="AM279" i="1"/>
  <c r="AI279" i="1"/>
  <c r="AP279" i="1" s="1"/>
  <c r="AD279" i="1"/>
  <c r="Z279" i="1"/>
  <c r="AS279" i="1" s="1"/>
  <c r="Y279" i="1"/>
  <c r="W279" i="1"/>
  <c r="AQ279" i="1" s="1"/>
  <c r="P279" i="1"/>
  <c r="N279" i="1"/>
  <c r="AT279" i="1" s="1"/>
  <c r="L279" i="1"/>
  <c r="J279" i="1"/>
  <c r="BG278" i="1"/>
  <c r="BF278" i="1"/>
  <c r="AO278" i="1"/>
  <c r="AM278" i="1"/>
  <c r="AI278" i="1"/>
  <c r="AD278" i="1"/>
  <c r="Z278" i="1"/>
  <c r="AS278" i="1" s="1"/>
  <c r="Y278" i="1"/>
  <c r="AR278" i="1" s="1"/>
  <c r="W278" i="1"/>
  <c r="P278" i="1"/>
  <c r="N278" i="1"/>
  <c r="AT278" i="1" s="1"/>
  <c r="L278" i="1"/>
  <c r="J278" i="1"/>
  <c r="BG277" i="1"/>
  <c r="BF277" i="1"/>
  <c r="AO277" i="1"/>
  <c r="AM277" i="1"/>
  <c r="AI277" i="1"/>
  <c r="AP277" i="1" s="1"/>
  <c r="AD277" i="1"/>
  <c r="Z277" i="1"/>
  <c r="AS277" i="1" s="1"/>
  <c r="Y277" i="1"/>
  <c r="AR277" i="1" s="1"/>
  <c r="W277" i="1"/>
  <c r="P277" i="1"/>
  <c r="N277" i="1"/>
  <c r="AT277" i="1" s="1"/>
  <c r="L277" i="1"/>
  <c r="J277" i="1"/>
  <c r="BG276" i="1"/>
  <c r="BF276" i="1"/>
  <c r="AO276" i="1"/>
  <c r="AM276" i="1"/>
  <c r="AI276" i="1"/>
  <c r="AD276" i="1"/>
  <c r="AE276" i="1" s="1"/>
  <c r="Z276" i="1"/>
  <c r="Y276" i="1"/>
  <c r="AR276" i="1" s="1"/>
  <c r="W276" i="1"/>
  <c r="P276" i="1"/>
  <c r="N276" i="1"/>
  <c r="AT276" i="1" s="1"/>
  <c r="L276" i="1"/>
  <c r="J276" i="1"/>
  <c r="BG275" i="1"/>
  <c r="BF275" i="1"/>
  <c r="AO275" i="1"/>
  <c r="AM275" i="1"/>
  <c r="AI275" i="1"/>
  <c r="AN275" i="1" s="1"/>
  <c r="AD275" i="1"/>
  <c r="Z275" i="1"/>
  <c r="Y275" i="1"/>
  <c r="AR275" i="1" s="1"/>
  <c r="W275" i="1"/>
  <c r="P275" i="1"/>
  <c r="N275" i="1"/>
  <c r="AT275" i="1" s="1"/>
  <c r="L275" i="1"/>
  <c r="J275" i="1"/>
  <c r="BG274" i="1"/>
  <c r="BF274" i="1"/>
  <c r="AO274" i="1"/>
  <c r="AM274" i="1"/>
  <c r="AI274" i="1"/>
  <c r="AP274" i="1" s="1"/>
  <c r="AD274" i="1"/>
  <c r="Z274" i="1"/>
  <c r="Y274" i="1"/>
  <c r="W274" i="1"/>
  <c r="P274" i="1"/>
  <c r="N274" i="1"/>
  <c r="AT274" i="1" s="1"/>
  <c r="L274" i="1"/>
  <c r="J274" i="1"/>
  <c r="BG273" i="1"/>
  <c r="BF273" i="1"/>
  <c r="AO273" i="1"/>
  <c r="AM273" i="1"/>
  <c r="AI273" i="1"/>
  <c r="AL273" i="1" s="1"/>
  <c r="AD273" i="1"/>
  <c r="Z273" i="1"/>
  <c r="AS273" i="1" s="1"/>
  <c r="Y273" i="1"/>
  <c r="W273" i="1"/>
  <c r="P273" i="1"/>
  <c r="N273" i="1"/>
  <c r="L273" i="1"/>
  <c r="J273" i="1"/>
  <c r="BG272" i="1"/>
  <c r="BF272" i="1"/>
  <c r="AO272" i="1"/>
  <c r="AM272" i="1"/>
  <c r="AI272" i="1"/>
  <c r="AN272" i="1" s="1"/>
  <c r="AD272" i="1"/>
  <c r="Z272" i="1"/>
  <c r="Y272" i="1"/>
  <c r="AR272" i="1" s="1"/>
  <c r="W272" i="1"/>
  <c r="AQ272" i="1" s="1"/>
  <c r="P272" i="1"/>
  <c r="N272" i="1"/>
  <c r="AT272" i="1" s="1"/>
  <c r="L272" i="1"/>
  <c r="J272" i="1"/>
  <c r="BG271" i="1"/>
  <c r="BF271" i="1"/>
  <c r="AO271" i="1"/>
  <c r="AM271" i="1"/>
  <c r="AI271" i="1"/>
  <c r="AP271" i="1" s="1"/>
  <c r="AD271" i="1"/>
  <c r="Z271" i="1"/>
  <c r="Y271" i="1"/>
  <c r="W271" i="1"/>
  <c r="P271" i="1"/>
  <c r="N271" i="1"/>
  <c r="AT271" i="1" s="1"/>
  <c r="L271" i="1"/>
  <c r="J271" i="1"/>
  <c r="BG270" i="1"/>
  <c r="BF270" i="1"/>
  <c r="AO270" i="1"/>
  <c r="AM270" i="1"/>
  <c r="AI270" i="1"/>
  <c r="AD270" i="1"/>
  <c r="Z270" i="1"/>
  <c r="AS270" i="1" s="1"/>
  <c r="Y270" i="1"/>
  <c r="AR270" i="1" s="1"/>
  <c r="W270" i="1"/>
  <c r="P270" i="1"/>
  <c r="N270" i="1"/>
  <c r="AT270" i="1" s="1"/>
  <c r="L270" i="1"/>
  <c r="J270" i="1"/>
  <c r="BG269" i="1"/>
  <c r="BF269" i="1"/>
  <c r="AO269" i="1"/>
  <c r="AM269" i="1"/>
  <c r="AI269" i="1"/>
  <c r="AP269" i="1" s="1"/>
  <c r="AD269" i="1"/>
  <c r="Z269" i="1"/>
  <c r="AS269" i="1" s="1"/>
  <c r="Y269" i="1"/>
  <c r="W269" i="1"/>
  <c r="P269" i="1"/>
  <c r="N269" i="1"/>
  <c r="L269" i="1"/>
  <c r="J269" i="1"/>
  <c r="BG268" i="1"/>
  <c r="BF268" i="1"/>
  <c r="AO268" i="1"/>
  <c r="AM268" i="1"/>
  <c r="AI268" i="1"/>
  <c r="AD268" i="1"/>
  <c r="Z268" i="1"/>
  <c r="Y268" i="1"/>
  <c r="AR268" i="1" s="1"/>
  <c r="W268" i="1"/>
  <c r="P268" i="1"/>
  <c r="N268" i="1"/>
  <c r="AT268" i="1" s="1"/>
  <c r="L268" i="1"/>
  <c r="J268" i="1"/>
  <c r="BG267" i="1"/>
  <c r="BF267" i="1"/>
  <c r="AO267" i="1"/>
  <c r="AM267" i="1"/>
  <c r="AI267" i="1"/>
  <c r="AN267" i="1" s="1"/>
  <c r="AD267" i="1"/>
  <c r="Z267" i="1"/>
  <c r="Y267" i="1"/>
  <c r="W267" i="1"/>
  <c r="P267" i="1"/>
  <c r="N267" i="1"/>
  <c r="L267" i="1"/>
  <c r="J267" i="1"/>
  <c r="BG266" i="1"/>
  <c r="BF266" i="1"/>
  <c r="AO266" i="1"/>
  <c r="AM266" i="1"/>
  <c r="AI266" i="1"/>
  <c r="AP266" i="1" s="1"/>
  <c r="AD266" i="1"/>
  <c r="Z266" i="1"/>
  <c r="AS266" i="1" s="1"/>
  <c r="Y266" i="1"/>
  <c r="AR266" i="1" s="1"/>
  <c r="W266" i="1"/>
  <c r="P266" i="1"/>
  <c r="N266" i="1"/>
  <c r="AT266" i="1" s="1"/>
  <c r="L266" i="1"/>
  <c r="J266" i="1"/>
  <c r="BG265" i="1"/>
  <c r="BF265" i="1"/>
  <c r="AO265" i="1"/>
  <c r="AM265" i="1"/>
  <c r="AI265" i="1"/>
  <c r="AL265" i="1" s="1"/>
  <c r="AD265" i="1"/>
  <c r="Z265" i="1"/>
  <c r="AS265" i="1" s="1"/>
  <c r="Y265" i="1"/>
  <c r="AR265" i="1" s="1"/>
  <c r="W265" i="1"/>
  <c r="P265" i="1"/>
  <c r="N265" i="1"/>
  <c r="L265" i="1"/>
  <c r="J265" i="1"/>
  <c r="BG264" i="1"/>
  <c r="BF264" i="1"/>
  <c r="AO264" i="1"/>
  <c r="AM264" i="1"/>
  <c r="AI264" i="1"/>
  <c r="AN264" i="1" s="1"/>
  <c r="AD264" i="1"/>
  <c r="Z264" i="1"/>
  <c r="Y264" i="1"/>
  <c r="AR264" i="1" s="1"/>
  <c r="W264" i="1"/>
  <c r="P264" i="1"/>
  <c r="R264" i="1" s="1"/>
  <c r="N264" i="1"/>
  <c r="AT264" i="1" s="1"/>
  <c r="L264" i="1"/>
  <c r="J264" i="1"/>
  <c r="BG263" i="1"/>
  <c r="BF263" i="1"/>
  <c r="AO263" i="1"/>
  <c r="AM263" i="1"/>
  <c r="AI263" i="1"/>
  <c r="AP263" i="1" s="1"/>
  <c r="AD263" i="1"/>
  <c r="Z263" i="1"/>
  <c r="AS263" i="1" s="1"/>
  <c r="Y263" i="1"/>
  <c r="W263" i="1"/>
  <c r="P263" i="1"/>
  <c r="N263" i="1"/>
  <c r="AT263" i="1" s="1"/>
  <c r="L263" i="1"/>
  <c r="J263" i="1"/>
  <c r="BG262" i="1"/>
  <c r="BF262" i="1"/>
  <c r="AO262" i="1"/>
  <c r="AM262" i="1"/>
  <c r="AI262" i="1"/>
  <c r="AD262" i="1"/>
  <c r="Z262" i="1"/>
  <c r="AS262" i="1" s="1"/>
  <c r="Y262" i="1"/>
  <c r="W262" i="1"/>
  <c r="P262" i="1"/>
  <c r="N262" i="1"/>
  <c r="AT262" i="1" s="1"/>
  <c r="L262" i="1"/>
  <c r="J262" i="1"/>
  <c r="BG261" i="1"/>
  <c r="BF261" i="1"/>
  <c r="AO261" i="1"/>
  <c r="AM261" i="1"/>
  <c r="AI261" i="1"/>
  <c r="AP261" i="1" s="1"/>
  <c r="AD261" i="1"/>
  <c r="Z261" i="1"/>
  <c r="AS261" i="1" s="1"/>
  <c r="Y261" i="1"/>
  <c r="AR261" i="1" s="1"/>
  <c r="W261" i="1"/>
  <c r="P261" i="1"/>
  <c r="N261" i="1"/>
  <c r="AT261" i="1" s="1"/>
  <c r="L261" i="1"/>
  <c r="J261" i="1"/>
  <c r="BG260" i="1"/>
  <c r="BF260" i="1"/>
  <c r="AO260" i="1"/>
  <c r="AM260" i="1"/>
  <c r="AI260" i="1"/>
  <c r="AN260" i="1" s="1"/>
  <c r="AD260" i="1"/>
  <c r="Z260" i="1"/>
  <c r="Y260" i="1"/>
  <c r="W260" i="1"/>
  <c r="P260" i="1"/>
  <c r="N260" i="1"/>
  <c r="AT260" i="1" s="1"/>
  <c r="L260" i="1"/>
  <c r="J260" i="1"/>
  <c r="BG259" i="1"/>
  <c r="BF259" i="1"/>
  <c r="AO259" i="1"/>
  <c r="AM259" i="1"/>
  <c r="AI259" i="1"/>
  <c r="AN259" i="1" s="1"/>
  <c r="AD259" i="1"/>
  <c r="AE259" i="1" s="1"/>
  <c r="Z259" i="1"/>
  <c r="AS259" i="1" s="1"/>
  <c r="Y259" i="1"/>
  <c r="AR259" i="1" s="1"/>
  <c r="W259" i="1"/>
  <c r="P259" i="1"/>
  <c r="N259" i="1"/>
  <c r="L259" i="1"/>
  <c r="J259" i="1"/>
  <c r="BG258" i="1"/>
  <c r="BF258" i="1"/>
  <c r="AO258" i="1"/>
  <c r="AM258" i="1"/>
  <c r="AI258" i="1"/>
  <c r="AD258" i="1"/>
  <c r="Z258" i="1"/>
  <c r="AS258" i="1" s="1"/>
  <c r="Y258" i="1"/>
  <c r="W258" i="1"/>
  <c r="P258" i="1"/>
  <c r="N258" i="1"/>
  <c r="AT258" i="1" s="1"/>
  <c r="L258" i="1"/>
  <c r="J258" i="1"/>
  <c r="BG257" i="1"/>
  <c r="BF257" i="1"/>
  <c r="AO257" i="1"/>
  <c r="AM257" i="1"/>
  <c r="AI257" i="1"/>
  <c r="AL257" i="1" s="1"/>
  <c r="AD257" i="1"/>
  <c r="Z257" i="1"/>
  <c r="AS257" i="1" s="1"/>
  <c r="Y257" i="1"/>
  <c r="AR257" i="1" s="1"/>
  <c r="W257" i="1"/>
  <c r="AQ257" i="1" s="1"/>
  <c r="P257" i="1"/>
  <c r="N257" i="1"/>
  <c r="AT257" i="1" s="1"/>
  <c r="L257" i="1"/>
  <c r="J257" i="1"/>
  <c r="BG256" i="1"/>
  <c r="BF256" i="1"/>
  <c r="AO256" i="1"/>
  <c r="AM256" i="1"/>
  <c r="AI256" i="1"/>
  <c r="AN256" i="1" s="1"/>
  <c r="AD256" i="1"/>
  <c r="Z256" i="1"/>
  <c r="Y256" i="1"/>
  <c r="AR256" i="1" s="1"/>
  <c r="W256" i="1"/>
  <c r="P256" i="1"/>
  <c r="N256" i="1"/>
  <c r="AT256" i="1" s="1"/>
  <c r="L256" i="1"/>
  <c r="J256" i="1"/>
  <c r="BG255" i="1"/>
  <c r="BF255" i="1"/>
  <c r="AO255" i="1"/>
  <c r="AM255" i="1"/>
  <c r="AI255" i="1"/>
  <c r="AP255" i="1" s="1"/>
  <c r="AD255" i="1"/>
  <c r="Z255" i="1"/>
  <c r="Y255" i="1"/>
  <c r="AR255" i="1" s="1"/>
  <c r="W255" i="1"/>
  <c r="AQ255" i="1" s="1"/>
  <c r="P255" i="1"/>
  <c r="N255" i="1"/>
  <c r="AT255" i="1" s="1"/>
  <c r="L255" i="1"/>
  <c r="J255" i="1"/>
  <c r="BG254" i="1"/>
  <c r="BF254" i="1"/>
  <c r="AT254" i="1"/>
  <c r="AO254" i="1"/>
  <c r="AM254" i="1"/>
  <c r="AL254" i="1"/>
  <c r="AI254" i="1"/>
  <c r="AN254" i="1" s="1"/>
  <c r="AD254" i="1"/>
  <c r="Z254" i="1"/>
  <c r="Y254" i="1"/>
  <c r="W254" i="1"/>
  <c r="P254" i="1"/>
  <c r="N254" i="1"/>
  <c r="L254" i="1"/>
  <c r="J254" i="1"/>
  <c r="BG253" i="1"/>
  <c r="BF253" i="1"/>
  <c r="AO253" i="1"/>
  <c r="AM253" i="1"/>
  <c r="AI253" i="1"/>
  <c r="AD253" i="1"/>
  <c r="Z253" i="1"/>
  <c r="AS253" i="1" s="1"/>
  <c r="Y253" i="1"/>
  <c r="W253" i="1"/>
  <c r="P253" i="1"/>
  <c r="N253" i="1"/>
  <c r="AT253" i="1" s="1"/>
  <c r="L253" i="1"/>
  <c r="J253" i="1"/>
  <c r="BG252" i="1"/>
  <c r="BF252" i="1"/>
  <c r="AO252" i="1"/>
  <c r="AM252" i="1"/>
  <c r="AI252" i="1"/>
  <c r="AN252" i="1" s="1"/>
  <c r="AD252" i="1"/>
  <c r="Z252" i="1"/>
  <c r="AS252" i="1" s="1"/>
  <c r="Y252" i="1"/>
  <c r="AR252" i="1" s="1"/>
  <c r="W252" i="1"/>
  <c r="P252" i="1"/>
  <c r="N252" i="1"/>
  <c r="L252" i="1"/>
  <c r="J252" i="1"/>
  <c r="BG251" i="1"/>
  <c r="BF251" i="1"/>
  <c r="AO251" i="1"/>
  <c r="AM251" i="1"/>
  <c r="AI251" i="1"/>
  <c r="AL251" i="1" s="1"/>
  <c r="AD251" i="1"/>
  <c r="Z251" i="1"/>
  <c r="AS251" i="1" s="1"/>
  <c r="Y251" i="1"/>
  <c r="W251" i="1"/>
  <c r="AQ251" i="1" s="1"/>
  <c r="P251" i="1"/>
  <c r="N251" i="1"/>
  <c r="AT251" i="1" s="1"/>
  <c r="L251" i="1"/>
  <c r="J251" i="1"/>
  <c r="BG250" i="1"/>
  <c r="BF250" i="1"/>
  <c r="AO250" i="1"/>
  <c r="AM250" i="1"/>
  <c r="AI250" i="1"/>
  <c r="AN250" i="1" s="1"/>
  <c r="AD250" i="1"/>
  <c r="AE250" i="1" s="1"/>
  <c r="Z250" i="1"/>
  <c r="AS250" i="1" s="1"/>
  <c r="Y250" i="1"/>
  <c r="AR250" i="1" s="1"/>
  <c r="W250" i="1"/>
  <c r="P250" i="1"/>
  <c r="N250" i="1"/>
  <c r="AT250" i="1" s="1"/>
  <c r="L250" i="1"/>
  <c r="J250" i="1"/>
  <c r="BG249" i="1"/>
  <c r="BF249" i="1"/>
  <c r="AO249" i="1"/>
  <c r="AM249" i="1"/>
  <c r="AI249" i="1"/>
  <c r="AP249" i="1" s="1"/>
  <c r="AD249" i="1"/>
  <c r="Z249" i="1"/>
  <c r="AS249" i="1" s="1"/>
  <c r="Y249" i="1"/>
  <c r="AR249" i="1" s="1"/>
  <c r="W249" i="1"/>
  <c r="P249" i="1"/>
  <c r="N249" i="1"/>
  <c r="R249" i="1" s="1"/>
  <c r="L249" i="1"/>
  <c r="J249" i="1"/>
  <c r="BG248" i="1"/>
  <c r="BF248" i="1"/>
  <c r="AO248" i="1"/>
  <c r="AM248" i="1"/>
  <c r="AI248" i="1"/>
  <c r="AP248" i="1" s="1"/>
  <c r="AD248" i="1"/>
  <c r="Z248" i="1"/>
  <c r="Y248" i="1"/>
  <c r="AR248" i="1" s="1"/>
  <c r="W248" i="1"/>
  <c r="P248" i="1"/>
  <c r="N248" i="1"/>
  <c r="AT248" i="1" s="1"/>
  <c r="L248" i="1"/>
  <c r="J248" i="1"/>
  <c r="BG247" i="1"/>
  <c r="BF247" i="1"/>
  <c r="AR247" i="1"/>
  <c r="AO247" i="1"/>
  <c r="AM247" i="1"/>
  <c r="AI247" i="1"/>
  <c r="AP247" i="1" s="1"/>
  <c r="AD247" i="1"/>
  <c r="Z247" i="1"/>
  <c r="Y247" i="1"/>
  <c r="AG247" i="1" s="1"/>
  <c r="W247" i="1"/>
  <c r="P247" i="1"/>
  <c r="N247" i="1"/>
  <c r="AT247" i="1" s="1"/>
  <c r="L247" i="1"/>
  <c r="J247" i="1"/>
  <c r="BG246" i="1"/>
  <c r="BF246" i="1"/>
  <c r="AO246" i="1"/>
  <c r="AM246" i="1"/>
  <c r="AI246" i="1"/>
  <c r="AP246" i="1" s="1"/>
  <c r="AD246" i="1"/>
  <c r="Z246" i="1"/>
  <c r="Y246" i="1"/>
  <c r="W246" i="1"/>
  <c r="P246" i="1"/>
  <c r="N246" i="1"/>
  <c r="L246" i="1"/>
  <c r="J246" i="1"/>
  <c r="BG245" i="1"/>
  <c r="BF245" i="1"/>
  <c r="AO245" i="1"/>
  <c r="AM245" i="1"/>
  <c r="AI245" i="1"/>
  <c r="AD245" i="1"/>
  <c r="Z245" i="1"/>
  <c r="AS245" i="1" s="1"/>
  <c r="Y245" i="1"/>
  <c r="W245" i="1"/>
  <c r="P245" i="1"/>
  <c r="N245" i="1"/>
  <c r="AT245" i="1" s="1"/>
  <c r="L245" i="1"/>
  <c r="J245" i="1"/>
  <c r="BG244" i="1"/>
  <c r="BF244" i="1"/>
  <c r="AO244" i="1"/>
  <c r="AM244" i="1"/>
  <c r="AI244" i="1"/>
  <c r="AN244" i="1" s="1"/>
  <c r="AD244" i="1"/>
  <c r="AE244" i="1" s="1"/>
  <c r="Z244" i="1"/>
  <c r="Y244" i="1"/>
  <c r="W244" i="1"/>
  <c r="P244" i="1"/>
  <c r="N244" i="1"/>
  <c r="AT244" i="1" s="1"/>
  <c r="L244" i="1"/>
  <c r="J244" i="1"/>
  <c r="BG243" i="1"/>
  <c r="BF243" i="1"/>
  <c r="AO243" i="1"/>
  <c r="AM243" i="1"/>
  <c r="AI243" i="1"/>
  <c r="AL243" i="1" s="1"/>
  <c r="AD243" i="1"/>
  <c r="Z243" i="1"/>
  <c r="AS243" i="1" s="1"/>
  <c r="Y243" i="1"/>
  <c r="AR243" i="1" s="1"/>
  <c r="W243" i="1"/>
  <c r="P243" i="1"/>
  <c r="N243" i="1"/>
  <c r="AT243" i="1" s="1"/>
  <c r="L243" i="1"/>
  <c r="J243" i="1"/>
  <c r="BG242" i="1"/>
  <c r="BF242" i="1"/>
  <c r="AO242" i="1"/>
  <c r="AM242" i="1"/>
  <c r="AI242" i="1"/>
  <c r="AL242" i="1" s="1"/>
  <c r="AD242" i="1"/>
  <c r="Z242" i="1"/>
  <c r="AS242" i="1" s="1"/>
  <c r="Y242" i="1"/>
  <c r="W242" i="1"/>
  <c r="P242" i="1"/>
  <c r="N242" i="1"/>
  <c r="AT242" i="1" s="1"/>
  <c r="L242" i="1"/>
  <c r="J242" i="1"/>
  <c r="BG241" i="1"/>
  <c r="BF241" i="1"/>
  <c r="AO241" i="1"/>
  <c r="AM241" i="1"/>
  <c r="AI241" i="1"/>
  <c r="AP241" i="1" s="1"/>
  <c r="AD241" i="1"/>
  <c r="Z241" i="1"/>
  <c r="AS241" i="1" s="1"/>
  <c r="Y241" i="1"/>
  <c r="AR241" i="1" s="1"/>
  <c r="W241" i="1"/>
  <c r="P241" i="1"/>
  <c r="N241" i="1"/>
  <c r="AT241" i="1" s="1"/>
  <c r="L241" i="1"/>
  <c r="J241" i="1"/>
  <c r="BG240" i="1"/>
  <c r="BF240" i="1"/>
  <c r="AO240" i="1"/>
  <c r="AM240" i="1"/>
  <c r="AI240" i="1"/>
  <c r="AP240" i="1" s="1"/>
  <c r="AD240" i="1"/>
  <c r="Z240" i="1"/>
  <c r="AS240" i="1" s="1"/>
  <c r="Y240" i="1"/>
  <c r="W240" i="1"/>
  <c r="P240" i="1"/>
  <c r="N240" i="1"/>
  <c r="AT240" i="1" s="1"/>
  <c r="L240" i="1"/>
  <c r="J240" i="1"/>
  <c r="BG239" i="1"/>
  <c r="BF239" i="1"/>
  <c r="AO239" i="1"/>
  <c r="AM239" i="1"/>
  <c r="AI239" i="1"/>
  <c r="AP239" i="1" s="1"/>
  <c r="AD239" i="1"/>
  <c r="Z239" i="1"/>
  <c r="Y239" i="1"/>
  <c r="W239" i="1"/>
  <c r="P239" i="1"/>
  <c r="N239" i="1"/>
  <c r="AT239" i="1" s="1"/>
  <c r="L239" i="1"/>
  <c r="J239" i="1"/>
  <c r="BG238" i="1"/>
  <c r="BF238" i="1"/>
  <c r="AO238" i="1"/>
  <c r="AM238" i="1"/>
  <c r="AI238" i="1"/>
  <c r="AP238" i="1" s="1"/>
  <c r="AD238" i="1"/>
  <c r="Z238" i="1"/>
  <c r="Y238" i="1"/>
  <c r="W238" i="1"/>
  <c r="AQ238" i="1" s="1"/>
  <c r="P238" i="1"/>
  <c r="N238" i="1"/>
  <c r="AT238" i="1" s="1"/>
  <c r="L238" i="1"/>
  <c r="J238" i="1"/>
  <c r="BG237" i="1"/>
  <c r="BF237" i="1"/>
  <c r="AO237" i="1"/>
  <c r="AM237" i="1"/>
  <c r="AI237" i="1"/>
  <c r="AD237" i="1"/>
  <c r="Z237" i="1"/>
  <c r="AS237" i="1" s="1"/>
  <c r="Y237" i="1"/>
  <c r="AR237" i="1" s="1"/>
  <c r="W237" i="1"/>
  <c r="P237" i="1"/>
  <c r="N237" i="1"/>
  <c r="AT237" i="1" s="1"/>
  <c r="L237" i="1"/>
  <c r="J237" i="1"/>
  <c r="BG236" i="1"/>
  <c r="BF236" i="1"/>
  <c r="AO236" i="1"/>
  <c r="AM236" i="1"/>
  <c r="AI236" i="1"/>
  <c r="AN236" i="1" s="1"/>
  <c r="AD236" i="1"/>
  <c r="Z236" i="1"/>
  <c r="Y236" i="1"/>
  <c r="W236" i="1"/>
  <c r="P236" i="1"/>
  <c r="N236" i="1"/>
  <c r="AT236" i="1" s="1"/>
  <c r="L236" i="1"/>
  <c r="J236" i="1"/>
  <c r="BG235" i="1"/>
  <c r="BF235" i="1"/>
  <c r="AO235" i="1"/>
  <c r="AM235" i="1"/>
  <c r="AI235" i="1"/>
  <c r="AL235" i="1" s="1"/>
  <c r="AD235" i="1"/>
  <c r="AE235" i="1" s="1"/>
  <c r="Z235" i="1"/>
  <c r="AS235" i="1" s="1"/>
  <c r="Y235" i="1"/>
  <c r="AR235" i="1" s="1"/>
  <c r="W235" i="1"/>
  <c r="P235" i="1"/>
  <c r="N235" i="1"/>
  <c r="AT235" i="1" s="1"/>
  <c r="L235" i="1"/>
  <c r="J235" i="1"/>
  <c r="BG234" i="1"/>
  <c r="BF234" i="1"/>
  <c r="AO234" i="1"/>
  <c r="AM234" i="1"/>
  <c r="AI234" i="1"/>
  <c r="AN234" i="1" s="1"/>
  <c r="AD234" i="1"/>
  <c r="Z234" i="1"/>
  <c r="AS234" i="1" s="1"/>
  <c r="Y234" i="1"/>
  <c r="AR234" i="1" s="1"/>
  <c r="W234" i="1"/>
  <c r="P234" i="1"/>
  <c r="N234" i="1"/>
  <c r="AT234" i="1" s="1"/>
  <c r="L234" i="1"/>
  <c r="J234" i="1"/>
  <c r="BG233" i="1"/>
  <c r="BF233" i="1"/>
  <c r="AO233" i="1"/>
  <c r="AM233" i="1"/>
  <c r="AI233" i="1"/>
  <c r="AN233" i="1" s="1"/>
  <c r="AD233" i="1"/>
  <c r="Z233" i="1"/>
  <c r="AS233" i="1" s="1"/>
  <c r="Y233" i="1"/>
  <c r="AR233" i="1" s="1"/>
  <c r="W233" i="1"/>
  <c r="P233" i="1"/>
  <c r="N233" i="1"/>
  <c r="AT233" i="1" s="1"/>
  <c r="L233" i="1"/>
  <c r="J233" i="1"/>
  <c r="BG232" i="1"/>
  <c r="BF232" i="1"/>
  <c r="AO232" i="1"/>
  <c r="AM232" i="1"/>
  <c r="AI232" i="1"/>
  <c r="AP232" i="1" s="1"/>
  <c r="AD232" i="1"/>
  <c r="Z232" i="1"/>
  <c r="AS232" i="1" s="1"/>
  <c r="Y232" i="1"/>
  <c r="AR232" i="1" s="1"/>
  <c r="W232" i="1"/>
  <c r="AQ232" i="1" s="1"/>
  <c r="P232" i="1"/>
  <c r="N232" i="1"/>
  <c r="AT232" i="1" s="1"/>
  <c r="L232" i="1"/>
  <c r="J232" i="1"/>
  <c r="BG231" i="1"/>
  <c r="BF231" i="1"/>
  <c r="AO231" i="1"/>
  <c r="AN231" i="1"/>
  <c r="AM231" i="1"/>
  <c r="AI231" i="1"/>
  <c r="AP231" i="1" s="1"/>
  <c r="AD231" i="1"/>
  <c r="Z231" i="1"/>
  <c r="Y231" i="1"/>
  <c r="W231" i="1"/>
  <c r="AQ231" i="1" s="1"/>
  <c r="P231" i="1"/>
  <c r="N231" i="1"/>
  <c r="AT231" i="1" s="1"/>
  <c r="L231" i="1"/>
  <c r="J231" i="1"/>
  <c r="BG230" i="1"/>
  <c r="BF230" i="1"/>
  <c r="AO230" i="1"/>
  <c r="AM230" i="1"/>
  <c r="AI230" i="1"/>
  <c r="AP230" i="1" s="1"/>
  <c r="AD230" i="1"/>
  <c r="Z230" i="1"/>
  <c r="Y230" i="1"/>
  <c r="W230" i="1"/>
  <c r="P230" i="1"/>
  <c r="N230" i="1"/>
  <c r="AT230" i="1" s="1"/>
  <c r="L230" i="1"/>
  <c r="J230" i="1"/>
  <c r="BG229" i="1"/>
  <c r="BF229" i="1"/>
  <c r="AO229" i="1"/>
  <c r="AM229" i="1"/>
  <c r="AI229" i="1"/>
  <c r="AD229" i="1"/>
  <c r="Z229" i="1"/>
  <c r="AS229" i="1" s="1"/>
  <c r="Y229" i="1"/>
  <c r="AR229" i="1" s="1"/>
  <c r="W229" i="1"/>
  <c r="P229" i="1"/>
  <c r="N229" i="1"/>
  <c r="AT229" i="1" s="1"/>
  <c r="L229" i="1"/>
  <c r="J229" i="1"/>
  <c r="BG228" i="1"/>
  <c r="BF228" i="1"/>
  <c r="AO228" i="1"/>
  <c r="AM228" i="1"/>
  <c r="AI228" i="1"/>
  <c r="AN228" i="1" s="1"/>
  <c r="AD228" i="1"/>
  <c r="Z228" i="1"/>
  <c r="AS228" i="1" s="1"/>
  <c r="Y228" i="1"/>
  <c r="W228" i="1"/>
  <c r="P228" i="1"/>
  <c r="N228" i="1"/>
  <c r="AT228" i="1" s="1"/>
  <c r="L228" i="1"/>
  <c r="J228" i="1"/>
  <c r="BG227" i="1"/>
  <c r="BF227" i="1"/>
  <c r="AO227" i="1"/>
  <c r="AM227" i="1"/>
  <c r="AI227" i="1"/>
  <c r="AL227" i="1" s="1"/>
  <c r="AD227" i="1"/>
  <c r="Z227" i="1"/>
  <c r="Y227" i="1"/>
  <c r="AR227" i="1" s="1"/>
  <c r="W227" i="1"/>
  <c r="P227" i="1"/>
  <c r="N227" i="1"/>
  <c r="AT227" i="1" s="1"/>
  <c r="L227" i="1"/>
  <c r="J227" i="1"/>
  <c r="BG226" i="1"/>
  <c r="BF226" i="1"/>
  <c r="AO226" i="1"/>
  <c r="AM226" i="1"/>
  <c r="AI226" i="1"/>
  <c r="AN226" i="1" s="1"/>
  <c r="AD226" i="1"/>
  <c r="Z226" i="1"/>
  <c r="Y226" i="1"/>
  <c r="AR226" i="1" s="1"/>
  <c r="W226" i="1"/>
  <c r="P226" i="1"/>
  <c r="N226" i="1"/>
  <c r="AT226" i="1" s="1"/>
  <c r="L226" i="1"/>
  <c r="J226" i="1"/>
  <c r="BG225" i="1"/>
  <c r="BF225" i="1"/>
  <c r="AO225" i="1"/>
  <c r="AM225" i="1"/>
  <c r="AI225" i="1"/>
  <c r="AP225" i="1" s="1"/>
  <c r="AD225" i="1"/>
  <c r="Z225" i="1"/>
  <c r="AS225" i="1" s="1"/>
  <c r="Y225" i="1"/>
  <c r="AR225" i="1" s="1"/>
  <c r="W225" i="1"/>
  <c r="P225" i="1"/>
  <c r="N225" i="1"/>
  <c r="AT225" i="1" s="1"/>
  <c r="L225" i="1"/>
  <c r="J225" i="1"/>
  <c r="BG224" i="1"/>
  <c r="BF224" i="1"/>
  <c r="AO224" i="1"/>
  <c r="AM224" i="1"/>
  <c r="AI224" i="1"/>
  <c r="AP224" i="1" s="1"/>
  <c r="AD224" i="1"/>
  <c r="Z224" i="1"/>
  <c r="Y224" i="1"/>
  <c r="W224" i="1"/>
  <c r="P224" i="1"/>
  <c r="N224" i="1"/>
  <c r="AT224" i="1" s="1"/>
  <c r="L224" i="1"/>
  <c r="J224" i="1"/>
  <c r="BG223" i="1"/>
  <c r="BF223" i="1"/>
  <c r="AO223" i="1"/>
  <c r="AM223" i="1"/>
  <c r="AI223" i="1"/>
  <c r="AD223" i="1"/>
  <c r="Z223" i="1"/>
  <c r="Y223" i="1"/>
  <c r="AR223" i="1" s="1"/>
  <c r="W223" i="1"/>
  <c r="P223" i="1"/>
  <c r="N223" i="1"/>
  <c r="AT223" i="1" s="1"/>
  <c r="L223" i="1"/>
  <c r="J223" i="1"/>
  <c r="BG222" i="1"/>
  <c r="BF222" i="1"/>
  <c r="AQ222" i="1"/>
  <c r="AO222" i="1"/>
  <c r="AM222" i="1"/>
  <c r="AI222" i="1"/>
  <c r="AN222" i="1" s="1"/>
  <c r="AD222" i="1"/>
  <c r="Z222" i="1"/>
  <c r="Y222" i="1"/>
  <c r="W222" i="1"/>
  <c r="P222" i="1"/>
  <c r="N222" i="1"/>
  <c r="AT222" i="1" s="1"/>
  <c r="L222" i="1"/>
  <c r="J222" i="1"/>
  <c r="BG221" i="1"/>
  <c r="BF221" i="1"/>
  <c r="AO221" i="1"/>
  <c r="AM221" i="1"/>
  <c r="AI221" i="1"/>
  <c r="AD221" i="1"/>
  <c r="Z221" i="1"/>
  <c r="Y221" i="1"/>
  <c r="W221" i="1"/>
  <c r="P221" i="1"/>
  <c r="N221" i="1"/>
  <c r="AT221" i="1" s="1"/>
  <c r="L221" i="1"/>
  <c r="J221" i="1"/>
  <c r="BG220" i="1"/>
  <c r="BF220" i="1"/>
  <c r="AO220" i="1"/>
  <c r="AM220" i="1"/>
  <c r="AI220" i="1"/>
  <c r="AP220" i="1" s="1"/>
  <c r="AD220" i="1"/>
  <c r="Z220" i="1"/>
  <c r="AS220" i="1" s="1"/>
  <c r="Y220" i="1"/>
  <c r="AA220" i="1" s="1"/>
  <c r="W220" i="1"/>
  <c r="P220" i="1"/>
  <c r="N220" i="1"/>
  <c r="AT220" i="1" s="1"/>
  <c r="L220" i="1"/>
  <c r="J220" i="1"/>
  <c r="BG219" i="1"/>
  <c r="BF219" i="1"/>
  <c r="AO219" i="1"/>
  <c r="AM219" i="1"/>
  <c r="AI219" i="1"/>
  <c r="AP219" i="1" s="1"/>
  <c r="AD219" i="1"/>
  <c r="Z219" i="1"/>
  <c r="AS219" i="1" s="1"/>
  <c r="Y219" i="1"/>
  <c r="W219" i="1"/>
  <c r="P219" i="1"/>
  <c r="N219" i="1"/>
  <c r="AT219" i="1" s="1"/>
  <c r="L219" i="1"/>
  <c r="J219" i="1"/>
  <c r="BG218" i="1"/>
  <c r="BF218" i="1"/>
  <c r="AO218" i="1"/>
  <c r="AM218" i="1"/>
  <c r="AI218" i="1"/>
  <c r="AN218" i="1" s="1"/>
  <c r="AD218" i="1"/>
  <c r="Z218" i="1"/>
  <c r="AS218" i="1" s="1"/>
  <c r="Y218" i="1"/>
  <c r="AR218" i="1" s="1"/>
  <c r="W218" i="1"/>
  <c r="P218" i="1"/>
  <c r="N218" i="1"/>
  <c r="AT218" i="1" s="1"/>
  <c r="L218" i="1"/>
  <c r="J218" i="1"/>
  <c r="BG217" i="1"/>
  <c r="BF217" i="1"/>
  <c r="AO217" i="1"/>
  <c r="AM217" i="1"/>
  <c r="AI217" i="1"/>
  <c r="AN217" i="1" s="1"/>
  <c r="AD217" i="1"/>
  <c r="Z217" i="1"/>
  <c r="Y217" i="1"/>
  <c r="AR217" i="1" s="1"/>
  <c r="W217" i="1"/>
  <c r="P217" i="1"/>
  <c r="N217" i="1"/>
  <c r="AT217" i="1" s="1"/>
  <c r="L217" i="1"/>
  <c r="J217" i="1"/>
  <c r="BG216" i="1"/>
  <c r="BF216" i="1"/>
  <c r="AO216" i="1"/>
  <c r="AM216" i="1"/>
  <c r="AI216" i="1"/>
  <c r="AN216" i="1" s="1"/>
  <c r="AD216" i="1"/>
  <c r="Z216" i="1"/>
  <c r="AS216" i="1" s="1"/>
  <c r="Y216" i="1"/>
  <c r="AA216" i="1" s="1"/>
  <c r="W216" i="1"/>
  <c r="P216" i="1"/>
  <c r="N216" i="1"/>
  <c r="R216" i="1" s="1"/>
  <c r="L216" i="1"/>
  <c r="J216" i="1"/>
  <c r="BG215" i="1"/>
  <c r="BF215" i="1"/>
  <c r="AO215" i="1"/>
  <c r="AM215" i="1"/>
  <c r="AI215" i="1"/>
  <c r="AN215" i="1" s="1"/>
  <c r="AD215" i="1"/>
  <c r="Z215" i="1"/>
  <c r="Y215" i="1"/>
  <c r="AR215" i="1" s="1"/>
  <c r="W215" i="1"/>
  <c r="P215" i="1"/>
  <c r="N215" i="1"/>
  <c r="L215" i="1"/>
  <c r="J215" i="1"/>
  <c r="BG214" i="1"/>
  <c r="BF214" i="1"/>
  <c r="AO214" i="1"/>
  <c r="AM214" i="1"/>
  <c r="AI214" i="1"/>
  <c r="AL214" i="1" s="1"/>
  <c r="AD214" i="1"/>
  <c r="Z214" i="1"/>
  <c r="Y214" i="1"/>
  <c r="W214" i="1"/>
  <c r="P214" i="1"/>
  <c r="N214" i="1"/>
  <c r="AT214" i="1" s="1"/>
  <c r="L214" i="1"/>
  <c r="J214" i="1"/>
  <c r="BG213" i="1"/>
  <c r="BF213" i="1"/>
  <c r="AT213" i="1"/>
  <c r="AO213" i="1"/>
  <c r="AM213" i="1"/>
  <c r="AI213" i="1"/>
  <c r="AN213" i="1" s="1"/>
  <c r="AD213" i="1"/>
  <c r="Z213" i="1"/>
  <c r="Y213" i="1"/>
  <c r="W213" i="1"/>
  <c r="P213" i="1"/>
  <c r="N213" i="1"/>
  <c r="L213" i="1"/>
  <c r="J213" i="1"/>
  <c r="BG212" i="1"/>
  <c r="BF212" i="1"/>
  <c r="AO212" i="1"/>
  <c r="AM212" i="1"/>
  <c r="AI212" i="1"/>
  <c r="AD212" i="1"/>
  <c r="Z212" i="1"/>
  <c r="Y212" i="1"/>
  <c r="AG212" i="1" s="1"/>
  <c r="W212" i="1"/>
  <c r="P212" i="1"/>
  <c r="N212" i="1"/>
  <c r="AT212" i="1" s="1"/>
  <c r="L212" i="1"/>
  <c r="J212" i="1"/>
  <c r="BG211" i="1"/>
  <c r="BF211" i="1"/>
  <c r="BD211" i="1"/>
  <c r="BA211" i="1"/>
  <c r="AO211" i="1"/>
  <c r="AM211" i="1"/>
  <c r="AI211" i="1"/>
  <c r="AD211" i="1"/>
  <c r="Z211" i="1"/>
  <c r="AS211" i="1" s="1"/>
  <c r="Y211" i="1"/>
  <c r="AR211" i="1" s="1"/>
  <c r="W211" i="1"/>
  <c r="P211" i="1"/>
  <c r="R211" i="1" s="1"/>
  <c r="N211" i="1"/>
  <c r="AT211" i="1" s="1"/>
  <c r="L211" i="1"/>
  <c r="J211" i="1"/>
  <c r="BG210" i="1"/>
  <c r="BF210" i="1"/>
  <c r="BD210" i="1"/>
  <c r="BA210" i="1"/>
  <c r="AO210" i="1"/>
  <c r="AM210" i="1"/>
  <c r="AI210" i="1"/>
  <c r="AP210" i="1" s="1"/>
  <c r="AD210" i="1"/>
  <c r="Z210" i="1"/>
  <c r="AS210" i="1" s="1"/>
  <c r="Y210" i="1"/>
  <c r="AG210" i="1" s="1"/>
  <c r="W210" i="1"/>
  <c r="P210" i="1"/>
  <c r="N210" i="1"/>
  <c r="L210" i="1"/>
  <c r="J210" i="1"/>
  <c r="BG209" i="1"/>
  <c r="BF209" i="1"/>
  <c r="BD209" i="1"/>
  <c r="BA209" i="1"/>
  <c r="AO209" i="1"/>
  <c r="AM209" i="1"/>
  <c r="AI209" i="1"/>
  <c r="AN209" i="1" s="1"/>
  <c r="AD209" i="1"/>
  <c r="Z209" i="1"/>
  <c r="Y209" i="1"/>
  <c r="W209" i="1"/>
  <c r="AQ209" i="1" s="1"/>
  <c r="P209" i="1"/>
  <c r="N209" i="1"/>
  <c r="AT209" i="1" s="1"/>
  <c r="L209" i="1"/>
  <c r="J209" i="1"/>
  <c r="BG208" i="1"/>
  <c r="BF208" i="1"/>
  <c r="BD208" i="1"/>
  <c r="BA208" i="1"/>
  <c r="AO208" i="1"/>
  <c r="AM208" i="1"/>
  <c r="AI208" i="1"/>
  <c r="AN208" i="1" s="1"/>
  <c r="Y208" i="1"/>
  <c r="W208" i="1"/>
  <c r="P208" i="1"/>
  <c r="N208" i="1"/>
  <c r="R208" i="1" s="1"/>
  <c r="L208" i="1"/>
  <c r="J208" i="1"/>
  <c r="BG207" i="1"/>
  <c r="BF207" i="1"/>
  <c r="BD207" i="1"/>
  <c r="BA207" i="1"/>
  <c r="AO207" i="1"/>
  <c r="AM207" i="1"/>
  <c r="AI207" i="1"/>
  <c r="AN207" i="1" s="1"/>
  <c r="Y207" i="1"/>
  <c r="AR207" i="1" s="1"/>
  <c r="W207" i="1"/>
  <c r="P207" i="1"/>
  <c r="N207" i="1"/>
  <c r="AT207" i="1" s="1"/>
  <c r="L207" i="1"/>
  <c r="J207" i="1"/>
  <c r="BG206" i="1"/>
  <c r="BF206" i="1"/>
  <c r="BD206" i="1"/>
  <c r="BA206" i="1"/>
  <c r="AO206" i="1"/>
  <c r="AM206" i="1"/>
  <c r="AI206" i="1"/>
  <c r="AL206" i="1" s="1"/>
  <c r="Y206" i="1"/>
  <c r="W206" i="1"/>
  <c r="P206" i="1"/>
  <c r="N206" i="1"/>
  <c r="AT206" i="1" s="1"/>
  <c r="L206" i="1"/>
  <c r="J206" i="1"/>
  <c r="BG205" i="1"/>
  <c r="BF205" i="1"/>
  <c r="BD205" i="1"/>
  <c r="BA205" i="1"/>
  <c r="AQ205" i="1"/>
  <c r="AO205" i="1"/>
  <c r="AM205" i="1"/>
  <c r="AI205" i="1"/>
  <c r="AN205" i="1" s="1"/>
  <c r="Y205" i="1"/>
  <c r="W205" i="1"/>
  <c r="P205" i="1"/>
  <c r="N205" i="1"/>
  <c r="AT205" i="1" s="1"/>
  <c r="L205" i="1"/>
  <c r="J205" i="1"/>
  <c r="BG204" i="1"/>
  <c r="BF204" i="1"/>
  <c r="BD204" i="1"/>
  <c r="BA204" i="1"/>
  <c r="AO204" i="1"/>
  <c r="AM204" i="1"/>
  <c r="AI204" i="1"/>
  <c r="AN204" i="1" s="1"/>
  <c r="Y204" i="1"/>
  <c r="AR204" i="1" s="1"/>
  <c r="W204" i="1"/>
  <c r="P204" i="1"/>
  <c r="N204" i="1"/>
  <c r="AT204" i="1" s="1"/>
  <c r="L204" i="1"/>
  <c r="J204" i="1"/>
  <c r="BG203" i="1"/>
  <c r="BF203" i="1"/>
  <c r="BD203" i="1"/>
  <c r="BA203" i="1"/>
  <c r="AO203" i="1"/>
  <c r="AM203" i="1"/>
  <c r="AI203" i="1"/>
  <c r="AN203" i="1" s="1"/>
  <c r="Y203" i="1"/>
  <c r="AR203" i="1" s="1"/>
  <c r="W203" i="1"/>
  <c r="P203" i="1"/>
  <c r="N203" i="1"/>
  <c r="AT203" i="1" s="1"/>
  <c r="L203" i="1"/>
  <c r="J203" i="1"/>
  <c r="BG202" i="1"/>
  <c r="BF202" i="1"/>
  <c r="BD202" i="1"/>
  <c r="BA202" i="1"/>
  <c r="AO202" i="1"/>
  <c r="AM202" i="1"/>
  <c r="AI202" i="1"/>
  <c r="AP202" i="1" s="1"/>
  <c r="Y202" i="1"/>
  <c r="AR202" i="1" s="1"/>
  <c r="W202" i="1"/>
  <c r="P202" i="1"/>
  <c r="N202" i="1"/>
  <c r="AT202" i="1" s="1"/>
  <c r="L202" i="1"/>
  <c r="J202" i="1"/>
  <c r="BG201" i="1"/>
  <c r="BF201" i="1"/>
  <c r="BD201" i="1"/>
  <c r="BA201" i="1"/>
  <c r="AO201" i="1"/>
  <c r="AM201" i="1"/>
  <c r="AI201" i="1"/>
  <c r="AN201" i="1" s="1"/>
  <c r="Y201" i="1"/>
  <c r="W201" i="1"/>
  <c r="P201" i="1"/>
  <c r="N201" i="1"/>
  <c r="AT201" i="1" s="1"/>
  <c r="L201" i="1"/>
  <c r="J201" i="1"/>
  <c r="BG200" i="1"/>
  <c r="BF200" i="1"/>
  <c r="BD200" i="1"/>
  <c r="BA200" i="1"/>
  <c r="AO200" i="1"/>
  <c r="AM200" i="1"/>
  <c r="AI200" i="1"/>
  <c r="AL200" i="1" s="1"/>
  <c r="Y200" i="1"/>
  <c r="W200" i="1"/>
  <c r="P200" i="1"/>
  <c r="N200" i="1"/>
  <c r="L200" i="1"/>
  <c r="J200" i="1"/>
  <c r="BG199" i="1"/>
  <c r="BF199" i="1"/>
  <c r="BD199" i="1"/>
  <c r="BA199" i="1"/>
  <c r="AO199" i="1"/>
  <c r="AM199" i="1"/>
  <c r="AI199" i="1"/>
  <c r="AN199" i="1" s="1"/>
  <c r="Y199" i="1"/>
  <c r="AR199" i="1" s="1"/>
  <c r="W199" i="1"/>
  <c r="P199" i="1"/>
  <c r="N199" i="1"/>
  <c r="AT199" i="1" s="1"/>
  <c r="L199" i="1"/>
  <c r="J199" i="1"/>
  <c r="BG198" i="1"/>
  <c r="BF198" i="1"/>
  <c r="BD198" i="1"/>
  <c r="BA198" i="1"/>
  <c r="AO198" i="1"/>
  <c r="AM198" i="1"/>
  <c r="AI198" i="1"/>
  <c r="AL198" i="1" s="1"/>
  <c r="Y198" i="1"/>
  <c r="AR198" i="1" s="1"/>
  <c r="W198" i="1"/>
  <c r="P198" i="1"/>
  <c r="N198" i="1"/>
  <c r="AT198" i="1" s="1"/>
  <c r="L198" i="1"/>
  <c r="J198" i="1"/>
  <c r="BG197" i="1"/>
  <c r="BF197" i="1"/>
  <c r="BD197" i="1"/>
  <c r="BA197" i="1"/>
  <c r="AO197" i="1"/>
  <c r="AM197" i="1"/>
  <c r="AI197" i="1"/>
  <c r="AN197" i="1" s="1"/>
  <c r="Y197" i="1"/>
  <c r="W197" i="1"/>
  <c r="AQ197" i="1" s="1"/>
  <c r="P197" i="1"/>
  <c r="N197" i="1"/>
  <c r="AT197" i="1" s="1"/>
  <c r="L197" i="1"/>
  <c r="J197" i="1"/>
  <c r="BG196" i="1"/>
  <c r="BF196" i="1"/>
  <c r="BD196" i="1"/>
  <c r="BA196" i="1"/>
  <c r="AO196" i="1"/>
  <c r="AM196" i="1"/>
  <c r="AI196" i="1"/>
  <c r="AN196" i="1" s="1"/>
  <c r="Y196" i="1"/>
  <c r="AR196" i="1" s="1"/>
  <c r="W196" i="1"/>
  <c r="P196" i="1"/>
  <c r="N196" i="1"/>
  <c r="AT196" i="1" s="1"/>
  <c r="J196" i="1"/>
  <c r="BG195" i="1"/>
  <c r="BD195" i="1"/>
  <c r="BA195" i="1"/>
  <c r="AO195" i="1"/>
  <c r="AC195" i="1"/>
  <c r="Y195" i="1"/>
  <c r="AR195" i="1" s="1"/>
  <c r="X195" i="1"/>
  <c r="Z208" i="1" s="1"/>
  <c r="AS208" i="1" s="1"/>
  <c r="W195" i="1"/>
  <c r="P195" i="1"/>
  <c r="N195" i="1"/>
  <c r="AT195" i="1" s="1"/>
  <c r="J195" i="1"/>
  <c r="BG194" i="1"/>
  <c r="BD194" i="1"/>
  <c r="BA194" i="1"/>
  <c r="AO194" i="1"/>
  <c r="AC194" i="1"/>
  <c r="Y194" i="1"/>
  <c r="X194" i="1"/>
  <c r="W194" i="1"/>
  <c r="P194" i="1"/>
  <c r="N194" i="1"/>
  <c r="J194" i="1"/>
  <c r="BG193" i="1"/>
  <c r="BD193" i="1"/>
  <c r="BA193" i="1"/>
  <c r="AO193" i="1"/>
  <c r="AC193" i="1"/>
  <c r="Y193" i="1"/>
  <c r="AR193" i="1" s="1"/>
  <c r="X193" i="1"/>
  <c r="W193" i="1"/>
  <c r="P193" i="1"/>
  <c r="N193" i="1"/>
  <c r="AT193" i="1" s="1"/>
  <c r="J193" i="1"/>
  <c r="BG192" i="1"/>
  <c r="BD192" i="1"/>
  <c r="BA192" i="1"/>
  <c r="AO192" i="1"/>
  <c r="AC192" i="1"/>
  <c r="Y192" i="1"/>
  <c r="X192" i="1"/>
  <c r="W192" i="1"/>
  <c r="P192" i="1"/>
  <c r="N192" i="1"/>
  <c r="J192" i="1"/>
  <c r="BG191" i="1"/>
  <c r="BD191" i="1"/>
  <c r="BA191" i="1"/>
  <c r="AO191" i="1"/>
  <c r="AC191" i="1"/>
  <c r="Y191" i="1"/>
  <c r="AR191" i="1" s="1"/>
  <c r="X191" i="1"/>
  <c r="W191" i="1"/>
  <c r="P191" i="1"/>
  <c r="N191" i="1"/>
  <c r="M191" i="1"/>
  <c r="J191" i="1"/>
  <c r="BG190" i="1"/>
  <c r="BD190" i="1"/>
  <c r="BA190" i="1"/>
  <c r="AO190" i="1"/>
  <c r="AC190" i="1"/>
  <c r="Y190" i="1"/>
  <c r="AR190" i="1" s="1"/>
  <c r="X190" i="1"/>
  <c r="W190" i="1"/>
  <c r="P190" i="1"/>
  <c r="R190" i="1" s="1"/>
  <c r="N190" i="1"/>
  <c r="AT190" i="1" s="1"/>
  <c r="J190" i="1"/>
  <c r="BG189" i="1"/>
  <c r="BD189" i="1"/>
  <c r="BA189" i="1"/>
  <c r="AO189" i="1"/>
  <c r="AC189" i="1"/>
  <c r="Y189" i="1"/>
  <c r="AR189" i="1" s="1"/>
  <c r="X189" i="1"/>
  <c r="W189" i="1"/>
  <c r="P189" i="1"/>
  <c r="N189" i="1"/>
  <c r="AT189" i="1" s="1"/>
  <c r="J189" i="1"/>
  <c r="BG188" i="1"/>
  <c r="BD188" i="1"/>
  <c r="BA188" i="1"/>
  <c r="AO188" i="1"/>
  <c r="AC188" i="1"/>
  <c r="Y188" i="1"/>
  <c r="X188" i="1"/>
  <c r="W188" i="1"/>
  <c r="P188" i="1"/>
  <c r="N188" i="1"/>
  <c r="AT188" i="1" s="1"/>
  <c r="J188" i="1"/>
  <c r="BG187" i="1"/>
  <c r="BD187" i="1"/>
  <c r="BA187" i="1"/>
  <c r="AO187" i="1"/>
  <c r="AC187" i="1"/>
  <c r="Y187" i="1"/>
  <c r="AR187" i="1" s="1"/>
  <c r="X187" i="1"/>
  <c r="W187" i="1"/>
  <c r="P187" i="1"/>
  <c r="N187" i="1"/>
  <c r="AT187" i="1" s="1"/>
  <c r="J187" i="1"/>
  <c r="BG186" i="1"/>
  <c r="BD186" i="1"/>
  <c r="BA186" i="1"/>
  <c r="AO186" i="1"/>
  <c r="AC186" i="1"/>
  <c r="Y186" i="1"/>
  <c r="AR186" i="1" s="1"/>
  <c r="X186" i="1"/>
  <c r="W186" i="1"/>
  <c r="P186" i="1"/>
  <c r="N186" i="1"/>
  <c r="AT186" i="1" s="1"/>
  <c r="J186" i="1"/>
  <c r="BG185" i="1"/>
  <c r="BD185" i="1"/>
  <c r="BA185" i="1"/>
  <c r="AO185" i="1"/>
  <c r="AC185" i="1"/>
  <c r="Y185" i="1"/>
  <c r="X185" i="1"/>
  <c r="W185" i="1"/>
  <c r="P185" i="1"/>
  <c r="N185" i="1"/>
  <c r="AT185" i="1" s="1"/>
  <c r="J185" i="1"/>
  <c r="BG184" i="1"/>
  <c r="BD184" i="1"/>
  <c r="BA184" i="1"/>
  <c r="AO184" i="1"/>
  <c r="AC184" i="1"/>
  <c r="Y184" i="1"/>
  <c r="AR184" i="1" s="1"/>
  <c r="X184" i="1"/>
  <c r="W184" i="1"/>
  <c r="P184" i="1"/>
  <c r="N184" i="1"/>
  <c r="AT184" i="1" s="1"/>
  <c r="M184" i="1"/>
  <c r="J184" i="1"/>
  <c r="BG183" i="1"/>
  <c r="BD183" i="1"/>
  <c r="BA183" i="1"/>
  <c r="AO183" i="1"/>
  <c r="AC183" i="1"/>
  <c r="Y183" i="1"/>
  <c r="AR183" i="1" s="1"/>
  <c r="X183" i="1"/>
  <c r="W183" i="1"/>
  <c r="P183" i="1"/>
  <c r="N183" i="1"/>
  <c r="AT183" i="1" s="1"/>
  <c r="J183" i="1"/>
  <c r="BG182" i="1"/>
  <c r="BD182" i="1"/>
  <c r="BA182" i="1"/>
  <c r="AO182" i="1"/>
  <c r="AC182" i="1"/>
  <c r="Y182" i="1"/>
  <c r="X182" i="1"/>
  <c r="W182" i="1"/>
  <c r="P182" i="1"/>
  <c r="R182" i="1" s="1"/>
  <c r="N182" i="1"/>
  <c r="AT182" i="1" s="1"/>
  <c r="J182" i="1"/>
  <c r="BG181" i="1"/>
  <c r="BD181" i="1"/>
  <c r="BA181" i="1"/>
  <c r="AO181" i="1"/>
  <c r="AC181" i="1"/>
  <c r="Y181" i="1"/>
  <c r="X181" i="1"/>
  <c r="W181" i="1"/>
  <c r="P181" i="1"/>
  <c r="N181" i="1"/>
  <c r="AT181" i="1" s="1"/>
  <c r="J181" i="1"/>
  <c r="BG180" i="1"/>
  <c r="BD180" i="1"/>
  <c r="BA180" i="1"/>
  <c r="AO180" i="1"/>
  <c r="AC180" i="1"/>
  <c r="Y180" i="1"/>
  <c r="AR180" i="1" s="1"/>
  <c r="X180" i="1"/>
  <c r="W180" i="1"/>
  <c r="P180" i="1"/>
  <c r="N180" i="1"/>
  <c r="AT180" i="1" s="1"/>
  <c r="J180" i="1"/>
  <c r="BG179" i="1"/>
  <c r="BD179" i="1"/>
  <c r="BA179" i="1"/>
  <c r="AO179" i="1"/>
  <c r="AC179" i="1"/>
  <c r="Y179" i="1"/>
  <c r="AR179" i="1" s="1"/>
  <c r="X179" i="1"/>
  <c r="W179" i="1"/>
  <c r="P179" i="1"/>
  <c r="N179" i="1"/>
  <c r="AT179" i="1" s="1"/>
  <c r="J179" i="1"/>
  <c r="BG178" i="1"/>
  <c r="BD178" i="1"/>
  <c r="BA178" i="1"/>
  <c r="AO178" i="1"/>
  <c r="AC178" i="1"/>
  <c r="Y178" i="1"/>
  <c r="AR178" i="1" s="1"/>
  <c r="X178" i="1"/>
  <c r="Q184" i="1" s="1"/>
  <c r="W178" i="1"/>
  <c r="P178" i="1"/>
  <c r="N178" i="1"/>
  <c r="AT178" i="1" s="1"/>
  <c r="J178" i="1"/>
  <c r="BG177" i="1"/>
  <c r="BD177" i="1"/>
  <c r="BA177" i="1"/>
  <c r="AO177" i="1"/>
  <c r="AC177" i="1"/>
  <c r="Y177" i="1"/>
  <c r="X177" i="1"/>
  <c r="W177" i="1"/>
  <c r="P177" i="1"/>
  <c r="N177" i="1"/>
  <c r="AT177" i="1" s="1"/>
  <c r="M177" i="1"/>
  <c r="J177" i="1"/>
  <c r="BG176" i="1"/>
  <c r="BD176" i="1"/>
  <c r="BA176" i="1"/>
  <c r="AO176" i="1"/>
  <c r="AC176" i="1"/>
  <c r="Y176" i="1"/>
  <c r="AR176" i="1" s="1"/>
  <c r="X176" i="1"/>
  <c r="W176" i="1"/>
  <c r="P176" i="1"/>
  <c r="N176" i="1"/>
  <c r="AT176" i="1" s="1"/>
  <c r="J176" i="1"/>
  <c r="BG175" i="1"/>
  <c r="BD175" i="1"/>
  <c r="BA175" i="1"/>
  <c r="AO175" i="1"/>
  <c r="AC175" i="1"/>
  <c r="Y175" i="1"/>
  <c r="AR175" i="1" s="1"/>
  <c r="X175" i="1"/>
  <c r="W175" i="1"/>
  <c r="P175" i="1"/>
  <c r="N175" i="1"/>
  <c r="J175" i="1"/>
  <c r="BG174" i="1"/>
  <c r="BD174" i="1"/>
  <c r="BA174" i="1"/>
  <c r="AO174" i="1"/>
  <c r="AC174" i="1"/>
  <c r="Y174" i="1"/>
  <c r="AR174" i="1" s="1"/>
  <c r="X174" i="1"/>
  <c r="W174" i="1"/>
  <c r="P174" i="1"/>
  <c r="N174" i="1"/>
  <c r="AT174" i="1" s="1"/>
  <c r="J174" i="1"/>
  <c r="BG173" i="1"/>
  <c r="BD173" i="1"/>
  <c r="BA173" i="1"/>
  <c r="AO173" i="1"/>
  <c r="AC173" i="1"/>
  <c r="Y173" i="1"/>
  <c r="AR173" i="1" s="1"/>
  <c r="X173" i="1"/>
  <c r="W173" i="1"/>
  <c r="P173" i="1"/>
  <c r="N173" i="1"/>
  <c r="R173" i="1" s="1"/>
  <c r="J173" i="1"/>
  <c r="BG172" i="1"/>
  <c r="BD172" i="1"/>
  <c r="BA172" i="1"/>
  <c r="AO172" i="1"/>
  <c r="AC172" i="1"/>
  <c r="Y172" i="1"/>
  <c r="X172" i="1"/>
  <c r="W172" i="1"/>
  <c r="P172" i="1"/>
  <c r="N172" i="1"/>
  <c r="AT172" i="1" s="1"/>
  <c r="J172" i="1"/>
  <c r="BG171" i="1"/>
  <c r="BD171" i="1"/>
  <c r="BA171" i="1"/>
  <c r="AO171" i="1"/>
  <c r="AC171" i="1"/>
  <c r="Y171" i="1"/>
  <c r="AR171" i="1" s="1"/>
  <c r="X171" i="1"/>
  <c r="W171" i="1"/>
  <c r="P171" i="1"/>
  <c r="N171" i="1"/>
  <c r="J171" i="1"/>
  <c r="BG170" i="1"/>
  <c r="BD170" i="1"/>
  <c r="BA170" i="1"/>
  <c r="AO170" i="1"/>
  <c r="AC170" i="1"/>
  <c r="Y170" i="1"/>
  <c r="AR170" i="1" s="1"/>
  <c r="X170" i="1"/>
  <c r="W170" i="1"/>
  <c r="P170" i="1"/>
  <c r="R170" i="1" s="1"/>
  <c r="N170" i="1"/>
  <c r="AT170" i="1" s="1"/>
  <c r="M170" i="1"/>
  <c r="J170" i="1"/>
  <c r="BG169" i="1"/>
  <c r="BD169" i="1"/>
  <c r="BA169" i="1"/>
  <c r="AO169" i="1"/>
  <c r="AC169" i="1"/>
  <c r="Y169" i="1"/>
  <c r="X169" i="1"/>
  <c r="W169" i="1"/>
  <c r="P169" i="1"/>
  <c r="N169" i="1"/>
  <c r="AT169" i="1" s="1"/>
  <c r="J169" i="1"/>
  <c r="BG168" i="1"/>
  <c r="BD168" i="1"/>
  <c r="BA168" i="1"/>
  <c r="AO168" i="1"/>
  <c r="AC168" i="1"/>
  <c r="Y168" i="1"/>
  <c r="AR168" i="1" s="1"/>
  <c r="X168" i="1"/>
  <c r="W168" i="1"/>
  <c r="P168" i="1"/>
  <c r="N168" i="1"/>
  <c r="J168" i="1"/>
  <c r="BG167" i="1"/>
  <c r="BD167" i="1"/>
  <c r="BA167" i="1"/>
  <c r="AO167" i="1"/>
  <c r="AC167" i="1"/>
  <c r="Y167" i="1"/>
  <c r="AR167" i="1" s="1"/>
  <c r="X167" i="1"/>
  <c r="W167" i="1"/>
  <c r="P167" i="1"/>
  <c r="N167" i="1"/>
  <c r="AT167" i="1" s="1"/>
  <c r="J167" i="1"/>
  <c r="BG166" i="1"/>
  <c r="BD166" i="1"/>
  <c r="BA166" i="1"/>
  <c r="AO166" i="1"/>
  <c r="AC166" i="1"/>
  <c r="Y166" i="1"/>
  <c r="X166" i="1"/>
  <c r="W166" i="1"/>
  <c r="P166" i="1"/>
  <c r="N166" i="1"/>
  <c r="AT166" i="1" s="1"/>
  <c r="J166" i="1"/>
  <c r="BG165" i="1"/>
  <c r="BD165" i="1"/>
  <c r="BA165" i="1"/>
  <c r="AO165" i="1"/>
  <c r="AC165" i="1"/>
  <c r="Y165" i="1"/>
  <c r="X165" i="1"/>
  <c r="W165" i="1"/>
  <c r="P165" i="1"/>
  <c r="N165" i="1"/>
  <c r="AT165" i="1" s="1"/>
  <c r="J165" i="1"/>
  <c r="BG164" i="1"/>
  <c r="BD164" i="1"/>
  <c r="BA164" i="1"/>
  <c r="AO164" i="1"/>
  <c r="AC164" i="1"/>
  <c r="Y164" i="1"/>
  <c r="AR164" i="1" s="1"/>
  <c r="X164" i="1"/>
  <c r="W164" i="1"/>
  <c r="P164" i="1"/>
  <c r="N164" i="1"/>
  <c r="AT164" i="1" s="1"/>
  <c r="J164" i="1"/>
  <c r="BG163" i="1"/>
  <c r="BD163" i="1"/>
  <c r="BA163" i="1"/>
  <c r="AO163" i="1"/>
  <c r="AC163" i="1"/>
  <c r="Y163" i="1"/>
  <c r="AR163" i="1" s="1"/>
  <c r="X163" i="1"/>
  <c r="W163" i="1"/>
  <c r="P163" i="1"/>
  <c r="N163" i="1"/>
  <c r="AT163" i="1" s="1"/>
  <c r="M163" i="1"/>
  <c r="J163" i="1"/>
  <c r="BG162" i="1"/>
  <c r="BD162" i="1"/>
  <c r="BA162" i="1"/>
  <c r="AO162" i="1"/>
  <c r="AC162" i="1"/>
  <c r="Y162" i="1"/>
  <c r="X162" i="1"/>
  <c r="W162" i="1"/>
  <c r="P162" i="1"/>
  <c r="N162" i="1"/>
  <c r="AT162" i="1" s="1"/>
  <c r="J162" i="1"/>
  <c r="BG161" i="1"/>
  <c r="BD161" i="1"/>
  <c r="BA161" i="1"/>
  <c r="AO161" i="1"/>
  <c r="AC161" i="1"/>
  <c r="Y161" i="1"/>
  <c r="AR161" i="1" s="1"/>
  <c r="X161" i="1"/>
  <c r="W161" i="1"/>
  <c r="P161" i="1"/>
  <c r="N161" i="1"/>
  <c r="AT161" i="1" s="1"/>
  <c r="J161" i="1"/>
  <c r="BG160" i="1"/>
  <c r="BD160" i="1"/>
  <c r="BA160" i="1"/>
  <c r="AO160" i="1"/>
  <c r="AC160" i="1"/>
  <c r="Y160" i="1"/>
  <c r="X160" i="1"/>
  <c r="W160" i="1"/>
  <c r="P160" i="1"/>
  <c r="N160" i="1"/>
  <c r="AT160" i="1" s="1"/>
  <c r="J160" i="1"/>
  <c r="BG159" i="1"/>
  <c r="BD159" i="1"/>
  <c r="BA159" i="1"/>
  <c r="AO159" i="1"/>
  <c r="AC159" i="1"/>
  <c r="Y159" i="1"/>
  <c r="X159" i="1"/>
  <c r="W159" i="1"/>
  <c r="P159" i="1"/>
  <c r="N159" i="1"/>
  <c r="AT159" i="1" s="1"/>
  <c r="J159" i="1"/>
  <c r="BG158" i="1"/>
  <c r="BD158" i="1"/>
  <c r="BA158" i="1"/>
  <c r="AO158" i="1"/>
  <c r="AC158" i="1"/>
  <c r="Y158" i="1"/>
  <c r="AR158" i="1" s="1"/>
  <c r="X158" i="1"/>
  <c r="W158" i="1"/>
  <c r="P158" i="1"/>
  <c r="N158" i="1"/>
  <c r="AT158" i="1" s="1"/>
  <c r="J158" i="1"/>
  <c r="BG157" i="1"/>
  <c r="BD157" i="1"/>
  <c r="BA157" i="1"/>
  <c r="AO157" i="1"/>
  <c r="AC157" i="1"/>
  <c r="Y157" i="1"/>
  <c r="AR157" i="1" s="1"/>
  <c r="X157" i="1"/>
  <c r="W157" i="1"/>
  <c r="P157" i="1"/>
  <c r="N157" i="1"/>
  <c r="AT157" i="1" s="1"/>
  <c r="J157" i="1"/>
  <c r="BG156" i="1"/>
  <c r="BD156" i="1"/>
  <c r="BA156" i="1"/>
  <c r="AO156" i="1"/>
  <c r="AC156" i="1"/>
  <c r="Y156" i="1"/>
  <c r="AR156" i="1" s="1"/>
  <c r="X156" i="1"/>
  <c r="W156" i="1"/>
  <c r="P156" i="1"/>
  <c r="N156" i="1"/>
  <c r="M156" i="1"/>
  <c r="J156" i="1"/>
  <c r="BG155" i="1"/>
  <c r="BD155" i="1"/>
  <c r="BA155" i="1"/>
  <c r="AO155" i="1"/>
  <c r="AC155" i="1"/>
  <c r="Y155" i="1"/>
  <c r="AR155" i="1" s="1"/>
  <c r="X155" i="1"/>
  <c r="W155" i="1"/>
  <c r="P155" i="1"/>
  <c r="N155" i="1"/>
  <c r="J155" i="1"/>
  <c r="BG154" i="1"/>
  <c r="BD154" i="1"/>
  <c r="BA154" i="1"/>
  <c r="AO154" i="1"/>
  <c r="AC154" i="1"/>
  <c r="Y154" i="1"/>
  <c r="AR154" i="1" s="1"/>
  <c r="X154" i="1"/>
  <c r="W154" i="1"/>
  <c r="P154" i="1"/>
  <c r="N154" i="1"/>
  <c r="AT154" i="1" s="1"/>
  <c r="J154" i="1"/>
  <c r="BG153" i="1"/>
  <c r="BD153" i="1"/>
  <c r="BA153" i="1"/>
  <c r="AO153" i="1"/>
  <c r="AC153" i="1"/>
  <c r="Y153" i="1"/>
  <c r="AR153" i="1" s="1"/>
  <c r="X153" i="1"/>
  <c r="W153" i="1"/>
  <c r="P153" i="1"/>
  <c r="N153" i="1"/>
  <c r="AT153" i="1" s="1"/>
  <c r="J153" i="1"/>
  <c r="BG152" i="1"/>
  <c r="BD152" i="1"/>
  <c r="BA152" i="1"/>
  <c r="AO152" i="1"/>
  <c r="AC152" i="1"/>
  <c r="Y152" i="1"/>
  <c r="X152" i="1"/>
  <c r="W152" i="1"/>
  <c r="P152" i="1"/>
  <c r="N152" i="1"/>
  <c r="AT152" i="1" s="1"/>
  <c r="J152" i="1"/>
  <c r="BG151" i="1"/>
  <c r="BD151" i="1"/>
  <c r="BA151" i="1"/>
  <c r="AO151" i="1"/>
  <c r="AC151" i="1"/>
  <c r="Y151" i="1"/>
  <c r="AR151" i="1" s="1"/>
  <c r="X151" i="1"/>
  <c r="W151" i="1"/>
  <c r="P151" i="1"/>
  <c r="R151" i="1" s="1"/>
  <c r="N151" i="1"/>
  <c r="AT151" i="1" s="1"/>
  <c r="J151" i="1"/>
  <c r="BG150" i="1"/>
  <c r="BD150" i="1"/>
  <c r="BA150" i="1"/>
  <c r="AO150" i="1"/>
  <c r="AC150" i="1"/>
  <c r="Y150" i="1"/>
  <c r="AR150" i="1" s="1"/>
  <c r="X150" i="1"/>
  <c r="W150" i="1"/>
  <c r="P150" i="1"/>
  <c r="N150" i="1"/>
  <c r="AT150" i="1" s="1"/>
  <c r="J150" i="1"/>
  <c r="BG149" i="1"/>
  <c r="BD149" i="1"/>
  <c r="BA149" i="1"/>
  <c r="AO149" i="1"/>
  <c r="AC149" i="1"/>
  <c r="Y149" i="1"/>
  <c r="X149" i="1"/>
  <c r="W149" i="1"/>
  <c r="P149" i="1"/>
  <c r="N149" i="1"/>
  <c r="AT149" i="1" s="1"/>
  <c r="M149" i="1"/>
  <c r="J149" i="1"/>
  <c r="BG148" i="1"/>
  <c r="BD148" i="1"/>
  <c r="BA148" i="1"/>
  <c r="AO148" i="1"/>
  <c r="AC148" i="1"/>
  <c r="Y148" i="1"/>
  <c r="AR148" i="1" s="1"/>
  <c r="X148" i="1"/>
  <c r="W148" i="1"/>
  <c r="P148" i="1"/>
  <c r="N148" i="1"/>
  <c r="J148" i="1"/>
  <c r="BG147" i="1"/>
  <c r="BD147" i="1"/>
  <c r="BA147" i="1"/>
  <c r="AO147" i="1"/>
  <c r="AC147" i="1"/>
  <c r="Y147" i="1"/>
  <c r="AR147" i="1" s="1"/>
  <c r="X147" i="1"/>
  <c r="W147" i="1"/>
  <c r="P147" i="1"/>
  <c r="N147" i="1"/>
  <c r="AT147" i="1" s="1"/>
  <c r="J147" i="1"/>
  <c r="BG146" i="1"/>
  <c r="BD146" i="1"/>
  <c r="BA146" i="1"/>
  <c r="AO146" i="1"/>
  <c r="AC146" i="1"/>
  <c r="Y146" i="1"/>
  <c r="AR146" i="1" s="1"/>
  <c r="X146" i="1"/>
  <c r="W146" i="1"/>
  <c r="P146" i="1"/>
  <c r="N146" i="1"/>
  <c r="AT146" i="1" s="1"/>
  <c r="J146" i="1"/>
  <c r="BG145" i="1"/>
  <c r="BD145" i="1"/>
  <c r="BA145" i="1"/>
  <c r="AO145" i="1"/>
  <c r="AC145" i="1"/>
  <c r="Y145" i="1"/>
  <c r="X145" i="1"/>
  <c r="W145" i="1"/>
  <c r="P145" i="1"/>
  <c r="N145" i="1"/>
  <c r="AT145" i="1" s="1"/>
  <c r="J145" i="1"/>
  <c r="BG144" i="1"/>
  <c r="BD144" i="1"/>
  <c r="BA144" i="1"/>
  <c r="AO144" i="1"/>
  <c r="AC144" i="1"/>
  <c r="Y144" i="1"/>
  <c r="AR144" i="1" s="1"/>
  <c r="X144" i="1"/>
  <c r="W144" i="1"/>
  <c r="P144" i="1"/>
  <c r="N144" i="1"/>
  <c r="AT144" i="1" s="1"/>
  <c r="J144" i="1"/>
  <c r="BG143" i="1"/>
  <c r="BD143" i="1"/>
  <c r="BA143" i="1"/>
  <c r="AO143" i="1"/>
  <c r="AC143" i="1"/>
  <c r="Y143" i="1"/>
  <c r="AR143" i="1" s="1"/>
  <c r="X143" i="1"/>
  <c r="W143" i="1"/>
  <c r="P143" i="1"/>
  <c r="N143" i="1"/>
  <c r="AT143" i="1" s="1"/>
  <c r="J143" i="1"/>
  <c r="BG142" i="1"/>
  <c r="BD142" i="1"/>
  <c r="BA142" i="1"/>
  <c r="AO142" i="1"/>
  <c r="AC142" i="1"/>
  <c r="Y142" i="1"/>
  <c r="AR142" i="1" s="1"/>
  <c r="X142" i="1"/>
  <c r="W142" i="1"/>
  <c r="P142" i="1"/>
  <c r="N142" i="1"/>
  <c r="AT142" i="1" s="1"/>
  <c r="M142" i="1"/>
  <c r="J142" i="1"/>
  <c r="BG141" i="1"/>
  <c r="BD141" i="1"/>
  <c r="BA141" i="1"/>
  <c r="AO141" i="1"/>
  <c r="AC141" i="1"/>
  <c r="Y141" i="1"/>
  <c r="AR141" i="1" s="1"/>
  <c r="X141" i="1"/>
  <c r="W141" i="1"/>
  <c r="P141" i="1"/>
  <c r="N141" i="1"/>
  <c r="AT141" i="1" s="1"/>
  <c r="J141" i="1"/>
  <c r="BG140" i="1"/>
  <c r="BD140" i="1"/>
  <c r="BA140" i="1"/>
  <c r="AO140" i="1"/>
  <c r="AC140" i="1"/>
  <c r="Y140" i="1"/>
  <c r="AR140" i="1" s="1"/>
  <c r="X140" i="1"/>
  <c r="W140" i="1"/>
  <c r="R140" i="1"/>
  <c r="P140" i="1"/>
  <c r="N140" i="1"/>
  <c r="AT140" i="1" s="1"/>
  <c r="J140" i="1"/>
  <c r="E140" i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BG139" i="1"/>
  <c r="BD139" i="1"/>
  <c r="BA139" i="1"/>
  <c r="AO139" i="1"/>
  <c r="AC139" i="1"/>
  <c r="Y139" i="1"/>
  <c r="AR139" i="1" s="1"/>
  <c r="X139" i="1"/>
  <c r="W139" i="1"/>
  <c r="P139" i="1"/>
  <c r="N139" i="1"/>
  <c r="AT139" i="1" s="1"/>
  <c r="J139" i="1"/>
  <c r="BG138" i="1"/>
  <c r="BD138" i="1"/>
  <c r="BA138" i="1"/>
  <c r="AO138" i="1"/>
  <c r="AC138" i="1"/>
  <c r="Y138" i="1"/>
  <c r="AR138" i="1" s="1"/>
  <c r="X138" i="1"/>
  <c r="W138" i="1"/>
  <c r="P138" i="1"/>
  <c r="N138" i="1"/>
  <c r="AT138" i="1" s="1"/>
  <c r="J138" i="1"/>
  <c r="BG137" i="1"/>
  <c r="BD137" i="1"/>
  <c r="BA137" i="1"/>
  <c r="AO137" i="1"/>
  <c r="AC137" i="1"/>
  <c r="Y137" i="1"/>
  <c r="X137" i="1"/>
  <c r="W137" i="1"/>
  <c r="P137" i="1"/>
  <c r="N137" i="1"/>
  <c r="AT137" i="1" s="1"/>
  <c r="J137" i="1"/>
  <c r="BG136" i="1"/>
  <c r="BD136" i="1"/>
  <c r="BA136" i="1"/>
  <c r="AO136" i="1"/>
  <c r="AC136" i="1"/>
  <c r="Y136" i="1"/>
  <c r="X136" i="1"/>
  <c r="W136" i="1"/>
  <c r="P136" i="1"/>
  <c r="N136" i="1"/>
  <c r="J136" i="1"/>
  <c r="BG135" i="1"/>
  <c r="BD135" i="1"/>
  <c r="BA135" i="1"/>
  <c r="AO135" i="1"/>
  <c r="AC135" i="1"/>
  <c r="Y135" i="1"/>
  <c r="AR135" i="1" s="1"/>
  <c r="X135" i="1"/>
  <c r="W135" i="1"/>
  <c r="P135" i="1"/>
  <c r="N135" i="1"/>
  <c r="AT135" i="1" s="1"/>
  <c r="M135" i="1"/>
  <c r="J135" i="1"/>
  <c r="BG134" i="1"/>
  <c r="BD134" i="1"/>
  <c r="BA134" i="1"/>
  <c r="AO134" i="1"/>
  <c r="AC134" i="1"/>
  <c r="Y134" i="1"/>
  <c r="AR134" i="1" s="1"/>
  <c r="X134" i="1"/>
  <c r="W134" i="1"/>
  <c r="P134" i="1"/>
  <c r="N134" i="1"/>
  <c r="AT134" i="1" s="1"/>
  <c r="J134" i="1"/>
  <c r="BG133" i="1"/>
  <c r="BD133" i="1"/>
  <c r="BA133" i="1"/>
  <c r="AO133" i="1"/>
  <c r="AC133" i="1"/>
  <c r="Y133" i="1"/>
  <c r="AR133" i="1" s="1"/>
  <c r="X133" i="1"/>
  <c r="W133" i="1"/>
  <c r="P133" i="1"/>
  <c r="N133" i="1"/>
  <c r="R133" i="1" s="1"/>
  <c r="J133" i="1"/>
  <c r="BG132" i="1"/>
  <c r="BD132" i="1"/>
  <c r="BA132" i="1"/>
  <c r="AO132" i="1"/>
  <c r="AC132" i="1"/>
  <c r="Y132" i="1"/>
  <c r="AR132" i="1" s="1"/>
  <c r="X132" i="1"/>
  <c r="W132" i="1"/>
  <c r="P132" i="1"/>
  <c r="N132" i="1"/>
  <c r="AT132" i="1" s="1"/>
  <c r="J132" i="1"/>
  <c r="BG131" i="1"/>
  <c r="BD131" i="1"/>
  <c r="BA131" i="1"/>
  <c r="AO131" i="1"/>
  <c r="AC131" i="1"/>
  <c r="Y131" i="1"/>
  <c r="X131" i="1"/>
  <c r="W131" i="1"/>
  <c r="P131" i="1"/>
  <c r="N131" i="1"/>
  <c r="AT131" i="1" s="1"/>
  <c r="J131" i="1"/>
  <c r="BG130" i="1"/>
  <c r="BD130" i="1"/>
  <c r="BA130" i="1"/>
  <c r="AO130" i="1"/>
  <c r="AC130" i="1"/>
  <c r="Y130" i="1"/>
  <c r="X130" i="1"/>
  <c r="W130" i="1"/>
  <c r="P130" i="1"/>
  <c r="N130" i="1"/>
  <c r="AT130" i="1" s="1"/>
  <c r="J130" i="1"/>
  <c r="BG129" i="1"/>
  <c r="BD129" i="1"/>
  <c r="BA129" i="1"/>
  <c r="AO129" i="1"/>
  <c r="AC129" i="1"/>
  <c r="Y129" i="1"/>
  <c r="AR129" i="1" s="1"/>
  <c r="X129" i="1"/>
  <c r="W129" i="1"/>
  <c r="P129" i="1"/>
  <c r="N129" i="1"/>
  <c r="AT129" i="1" s="1"/>
  <c r="J129" i="1"/>
  <c r="E129" i="1"/>
  <c r="E130" i="1" s="1"/>
  <c r="BG128" i="1"/>
  <c r="BD128" i="1"/>
  <c r="BA128" i="1"/>
  <c r="AO128" i="1"/>
  <c r="AC128" i="1"/>
  <c r="Y128" i="1"/>
  <c r="AR128" i="1" s="1"/>
  <c r="X128" i="1"/>
  <c r="W128" i="1"/>
  <c r="P128" i="1"/>
  <c r="N128" i="1"/>
  <c r="M128" i="1"/>
  <c r="J128" i="1"/>
  <c r="BG127" i="1"/>
  <c r="BD127" i="1"/>
  <c r="BA127" i="1"/>
  <c r="AO127" i="1"/>
  <c r="AC127" i="1"/>
  <c r="Y127" i="1"/>
  <c r="AR127" i="1" s="1"/>
  <c r="X127" i="1"/>
  <c r="W127" i="1"/>
  <c r="P127" i="1"/>
  <c r="N127" i="1"/>
  <c r="AT127" i="1" s="1"/>
  <c r="J127" i="1"/>
  <c r="BG126" i="1"/>
  <c r="BD126" i="1"/>
  <c r="BA126" i="1"/>
  <c r="AO126" i="1"/>
  <c r="AC126" i="1"/>
  <c r="Y126" i="1"/>
  <c r="X126" i="1"/>
  <c r="W126" i="1"/>
  <c r="P126" i="1"/>
  <c r="N126" i="1"/>
  <c r="AT126" i="1" s="1"/>
  <c r="J126" i="1"/>
  <c r="BG125" i="1"/>
  <c r="BD125" i="1"/>
  <c r="BA125" i="1"/>
  <c r="AO125" i="1"/>
  <c r="AC125" i="1"/>
  <c r="Y125" i="1"/>
  <c r="AR125" i="1" s="1"/>
  <c r="X125" i="1"/>
  <c r="W125" i="1"/>
  <c r="P125" i="1"/>
  <c r="N125" i="1"/>
  <c r="AT125" i="1" s="1"/>
  <c r="J125" i="1"/>
  <c r="BG124" i="1"/>
  <c r="BE124" i="1"/>
  <c r="BE125" i="1" s="1"/>
  <c r="BE126" i="1" s="1"/>
  <c r="BE127" i="1" s="1"/>
  <c r="BE128" i="1" s="1"/>
  <c r="BE129" i="1" s="1"/>
  <c r="BE130" i="1" s="1"/>
  <c r="BE131" i="1" s="1"/>
  <c r="BE132" i="1" s="1"/>
  <c r="BE133" i="1" s="1"/>
  <c r="BE134" i="1" s="1"/>
  <c r="BE135" i="1" s="1"/>
  <c r="BE136" i="1" s="1"/>
  <c r="BE137" i="1" s="1"/>
  <c r="BE138" i="1" s="1"/>
  <c r="BE139" i="1" s="1"/>
  <c r="BE140" i="1" s="1"/>
  <c r="BE141" i="1" s="1"/>
  <c r="BE142" i="1" s="1"/>
  <c r="BE143" i="1" s="1"/>
  <c r="BE144" i="1" s="1"/>
  <c r="BE145" i="1" s="1"/>
  <c r="BE146" i="1" s="1"/>
  <c r="BE147" i="1" s="1"/>
  <c r="BE148" i="1" s="1"/>
  <c r="BE149" i="1" s="1"/>
  <c r="BE150" i="1" s="1"/>
  <c r="BE151" i="1" s="1"/>
  <c r="BE152" i="1" s="1"/>
  <c r="BE153" i="1" s="1"/>
  <c r="BE154" i="1" s="1"/>
  <c r="BE155" i="1" s="1"/>
  <c r="BE156" i="1" s="1"/>
  <c r="BE157" i="1" s="1"/>
  <c r="BE158" i="1" s="1"/>
  <c r="BE159" i="1" s="1"/>
  <c r="BE160" i="1" s="1"/>
  <c r="BE161" i="1" s="1"/>
  <c r="BE162" i="1" s="1"/>
  <c r="BE163" i="1" s="1"/>
  <c r="BE164" i="1" s="1"/>
  <c r="BE165" i="1" s="1"/>
  <c r="BE166" i="1" s="1"/>
  <c r="BE167" i="1" s="1"/>
  <c r="BE168" i="1" s="1"/>
  <c r="BE169" i="1" s="1"/>
  <c r="BE170" i="1" s="1"/>
  <c r="BE171" i="1" s="1"/>
  <c r="BE172" i="1" s="1"/>
  <c r="BE173" i="1" s="1"/>
  <c r="BE174" i="1" s="1"/>
  <c r="BE175" i="1" s="1"/>
  <c r="BE176" i="1" s="1"/>
  <c r="BE177" i="1" s="1"/>
  <c r="BE178" i="1" s="1"/>
  <c r="BE179" i="1" s="1"/>
  <c r="BE180" i="1" s="1"/>
  <c r="BE181" i="1" s="1"/>
  <c r="BE182" i="1" s="1"/>
  <c r="BE183" i="1" s="1"/>
  <c r="BE184" i="1" s="1"/>
  <c r="BE185" i="1" s="1"/>
  <c r="BE186" i="1" s="1"/>
  <c r="BE187" i="1" s="1"/>
  <c r="BE188" i="1" s="1"/>
  <c r="BE189" i="1" s="1"/>
  <c r="BE190" i="1" s="1"/>
  <c r="BE191" i="1" s="1"/>
  <c r="BE192" i="1" s="1"/>
  <c r="BE193" i="1" s="1"/>
  <c r="BE194" i="1" s="1"/>
  <c r="BE195" i="1" s="1"/>
  <c r="BE196" i="1" s="1"/>
  <c r="BE197" i="1" s="1"/>
  <c r="BE198" i="1" s="1"/>
  <c r="BE199" i="1" s="1"/>
  <c r="BE200" i="1" s="1"/>
  <c r="BE201" i="1" s="1"/>
  <c r="BE202" i="1" s="1"/>
  <c r="BE203" i="1" s="1"/>
  <c r="BE204" i="1" s="1"/>
  <c r="BE205" i="1" s="1"/>
  <c r="BE206" i="1" s="1"/>
  <c r="BE207" i="1" s="1"/>
  <c r="BE208" i="1" s="1"/>
  <c r="BE209" i="1" s="1"/>
  <c r="BE210" i="1" s="1"/>
  <c r="BE211" i="1" s="1"/>
  <c r="BE212" i="1" s="1"/>
  <c r="BE213" i="1" s="1"/>
  <c r="BE214" i="1" s="1"/>
  <c r="BE215" i="1" s="1"/>
  <c r="BE216" i="1" s="1"/>
  <c r="BE217" i="1" s="1"/>
  <c r="BE218" i="1" s="1"/>
  <c r="BE219" i="1" s="1"/>
  <c r="BE220" i="1" s="1"/>
  <c r="BE221" i="1" s="1"/>
  <c r="BE222" i="1" s="1"/>
  <c r="BE223" i="1" s="1"/>
  <c r="BE224" i="1" s="1"/>
  <c r="BE225" i="1" s="1"/>
  <c r="BE226" i="1" s="1"/>
  <c r="BE227" i="1" s="1"/>
  <c r="BE228" i="1" s="1"/>
  <c r="BE229" i="1" s="1"/>
  <c r="BE230" i="1" s="1"/>
  <c r="BE231" i="1" s="1"/>
  <c r="BE232" i="1" s="1"/>
  <c r="BE233" i="1" s="1"/>
  <c r="BE234" i="1" s="1"/>
  <c r="BE235" i="1" s="1"/>
  <c r="BE236" i="1" s="1"/>
  <c r="BE237" i="1" s="1"/>
  <c r="BE238" i="1" s="1"/>
  <c r="BE239" i="1" s="1"/>
  <c r="BE240" i="1" s="1"/>
  <c r="BE241" i="1" s="1"/>
  <c r="BE242" i="1" s="1"/>
  <c r="BE243" i="1" s="1"/>
  <c r="BE244" i="1" s="1"/>
  <c r="BE245" i="1" s="1"/>
  <c r="BE246" i="1" s="1"/>
  <c r="BE247" i="1" s="1"/>
  <c r="BE248" i="1" s="1"/>
  <c r="BE249" i="1" s="1"/>
  <c r="BE250" i="1" s="1"/>
  <c r="BE251" i="1" s="1"/>
  <c r="BE252" i="1" s="1"/>
  <c r="BE253" i="1" s="1"/>
  <c r="BE254" i="1" s="1"/>
  <c r="BE255" i="1" s="1"/>
  <c r="BE256" i="1" s="1"/>
  <c r="BE257" i="1" s="1"/>
  <c r="BE258" i="1" s="1"/>
  <c r="BE259" i="1" s="1"/>
  <c r="BE260" i="1" s="1"/>
  <c r="BE261" i="1" s="1"/>
  <c r="BE262" i="1" s="1"/>
  <c r="BE263" i="1" s="1"/>
  <c r="BE264" i="1" s="1"/>
  <c r="BE265" i="1" s="1"/>
  <c r="BE266" i="1" s="1"/>
  <c r="BE267" i="1" s="1"/>
  <c r="BE268" i="1" s="1"/>
  <c r="BE269" i="1" s="1"/>
  <c r="BE270" i="1" s="1"/>
  <c r="BE271" i="1" s="1"/>
  <c r="BE272" i="1" s="1"/>
  <c r="BE273" i="1" s="1"/>
  <c r="BE274" i="1" s="1"/>
  <c r="BE275" i="1" s="1"/>
  <c r="BE276" i="1" s="1"/>
  <c r="BE277" i="1" s="1"/>
  <c r="BE278" i="1" s="1"/>
  <c r="BE279" i="1" s="1"/>
  <c r="BE280" i="1" s="1"/>
  <c r="BE281" i="1" s="1"/>
  <c r="BE282" i="1" s="1"/>
  <c r="BE283" i="1" s="1"/>
  <c r="BE284" i="1" s="1"/>
  <c r="BE285" i="1" s="1"/>
  <c r="BE286" i="1" s="1"/>
  <c r="BE287" i="1" s="1"/>
  <c r="BE288" i="1" s="1"/>
  <c r="BE289" i="1" s="1"/>
  <c r="BE290" i="1" s="1"/>
  <c r="BE291" i="1" s="1"/>
  <c r="BE292" i="1" s="1"/>
  <c r="BE293" i="1" s="1"/>
  <c r="BE294" i="1" s="1"/>
  <c r="BE295" i="1" s="1"/>
  <c r="BE296" i="1" s="1"/>
  <c r="BE297" i="1" s="1"/>
  <c r="BE298" i="1" s="1"/>
  <c r="BE299" i="1" s="1"/>
  <c r="BE300" i="1" s="1"/>
  <c r="BE301" i="1" s="1"/>
  <c r="BE302" i="1" s="1"/>
  <c r="BE303" i="1" s="1"/>
  <c r="BE304" i="1" s="1"/>
  <c r="BE305" i="1" s="1"/>
  <c r="BE306" i="1" s="1"/>
  <c r="BE307" i="1" s="1"/>
  <c r="BE308" i="1" s="1"/>
  <c r="BE309" i="1" s="1"/>
  <c r="BE310" i="1" s="1"/>
  <c r="BE311" i="1" s="1"/>
  <c r="BE312" i="1" s="1"/>
  <c r="BE313" i="1" s="1"/>
  <c r="BE314" i="1" s="1"/>
  <c r="BE315" i="1" s="1"/>
  <c r="BE316" i="1" s="1"/>
  <c r="BD124" i="1"/>
  <c r="BA124" i="1"/>
  <c r="AO124" i="1"/>
  <c r="AC124" i="1"/>
  <c r="Y124" i="1"/>
  <c r="X124" i="1"/>
  <c r="W124" i="1"/>
  <c r="P124" i="1"/>
  <c r="N124" i="1"/>
  <c r="AT124" i="1" s="1"/>
  <c r="J124" i="1"/>
  <c r="BG123" i="1"/>
  <c r="BD123" i="1"/>
  <c r="BA123" i="1"/>
  <c r="AO123" i="1"/>
  <c r="AC123" i="1"/>
  <c r="Y123" i="1"/>
  <c r="X123" i="1"/>
  <c r="W123" i="1"/>
  <c r="P123" i="1"/>
  <c r="N123" i="1"/>
  <c r="J123" i="1"/>
  <c r="BG122" i="1"/>
  <c r="BD122" i="1"/>
  <c r="BA122" i="1"/>
  <c r="AO122" i="1"/>
  <c r="AC122" i="1"/>
  <c r="Y122" i="1"/>
  <c r="AR122" i="1" s="1"/>
  <c r="X122" i="1"/>
  <c r="W122" i="1"/>
  <c r="P122" i="1"/>
  <c r="N122" i="1"/>
  <c r="AT122" i="1" s="1"/>
  <c r="J122" i="1"/>
  <c r="BG121" i="1"/>
  <c r="BD121" i="1"/>
  <c r="BA121" i="1"/>
  <c r="AO121" i="1"/>
  <c r="AC121" i="1"/>
  <c r="Y121" i="1"/>
  <c r="X121" i="1"/>
  <c r="W121" i="1"/>
  <c r="P121" i="1"/>
  <c r="N121" i="1"/>
  <c r="M121" i="1"/>
  <c r="J121" i="1"/>
  <c r="BG120" i="1"/>
  <c r="BD120" i="1"/>
  <c r="BA120" i="1"/>
  <c r="AO120" i="1"/>
  <c r="AC120" i="1"/>
  <c r="Y120" i="1"/>
  <c r="AR120" i="1" s="1"/>
  <c r="X120" i="1"/>
  <c r="W120" i="1"/>
  <c r="P120" i="1"/>
  <c r="R120" i="1" s="1"/>
  <c r="N120" i="1"/>
  <c r="AT120" i="1" s="1"/>
  <c r="J120" i="1"/>
  <c r="BG119" i="1"/>
  <c r="BD119" i="1"/>
  <c r="BA119" i="1"/>
  <c r="AO119" i="1"/>
  <c r="AC119" i="1"/>
  <c r="Y119" i="1"/>
  <c r="AR119" i="1" s="1"/>
  <c r="X119" i="1"/>
  <c r="W119" i="1"/>
  <c r="P119" i="1"/>
  <c r="N119" i="1"/>
  <c r="AT119" i="1" s="1"/>
  <c r="J119" i="1"/>
  <c r="BG118" i="1"/>
  <c r="BD118" i="1"/>
  <c r="BA118" i="1"/>
  <c r="AO118" i="1"/>
  <c r="AC118" i="1"/>
  <c r="Y118" i="1"/>
  <c r="AR118" i="1" s="1"/>
  <c r="X118" i="1"/>
  <c r="W118" i="1"/>
  <c r="P118" i="1"/>
  <c r="N118" i="1"/>
  <c r="AT118" i="1" s="1"/>
  <c r="J118" i="1"/>
  <c r="BG117" i="1"/>
  <c r="BD117" i="1"/>
  <c r="BA117" i="1"/>
  <c r="AO117" i="1"/>
  <c r="AC117" i="1"/>
  <c r="Y117" i="1"/>
  <c r="AR117" i="1" s="1"/>
  <c r="X117" i="1"/>
  <c r="Z117" i="1" s="1"/>
  <c r="AS117" i="1" s="1"/>
  <c r="W117" i="1"/>
  <c r="P117" i="1"/>
  <c r="N117" i="1"/>
  <c r="AT117" i="1" s="1"/>
  <c r="J117" i="1"/>
  <c r="BG116" i="1"/>
  <c r="BD116" i="1"/>
  <c r="BA116" i="1"/>
  <c r="AO116" i="1"/>
  <c r="AC116" i="1"/>
  <c r="Z116" i="1"/>
  <c r="AS116" i="1" s="1"/>
  <c r="Y116" i="1"/>
  <c r="AR116" i="1" s="1"/>
  <c r="W116" i="1"/>
  <c r="P116" i="1"/>
  <c r="N116" i="1"/>
  <c r="AT116" i="1" s="1"/>
  <c r="J116" i="1"/>
  <c r="BD115" i="1"/>
  <c r="BA115" i="1"/>
  <c r="AO115" i="1"/>
  <c r="AC115" i="1"/>
  <c r="Z115" i="1"/>
  <c r="Y115" i="1"/>
  <c r="AR115" i="1" s="1"/>
  <c r="W115" i="1"/>
  <c r="T115" i="1"/>
  <c r="T116" i="1" s="1"/>
  <c r="AM116" i="1" s="1"/>
  <c r="P115" i="1"/>
  <c r="R115" i="1" s="1"/>
  <c r="N115" i="1"/>
  <c r="AT115" i="1" s="1"/>
  <c r="J115" i="1"/>
  <c r="BF114" i="1"/>
  <c r="BD114" i="1"/>
  <c r="BA114" i="1"/>
  <c r="AP114" i="1"/>
  <c r="AO114" i="1"/>
  <c r="AN114" i="1"/>
  <c r="AL114" i="1"/>
  <c r="AC114" i="1"/>
  <c r="Z114" i="1"/>
  <c r="Y114" i="1"/>
  <c r="AR114" i="1" s="1"/>
  <c r="W114" i="1"/>
  <c r="AQ114" i="1" s="1"/>
  <c r="Q114" i="1"/>
  <c r="P114" i="1"/>
  <c r="R114" i="1" s="1"/>
  <c r="N114" i="1"/>
  <c r="AT114" i="1" s="1"/>
  <c r="M114" i="1"/>
  <c r="L114" i="1"/>
  <c r="J114" i="1"/>
  <c r="BF113" i="1"/>
  <c r="BD113" i="1"/>
  <c r="BA113" i="1"/>
  <c r="AS113" i="1"/>
  <c r="AP113" i="1"/>
  <c r="AO113" i="1"/>
  <c r="AN113" i="1"/>
  <c r="AL113" i="1"/>
  <c r="AC113" i="1"/>
  <c r="Z113" i="1"/>
  <c r="Y113" i="1"/>
  <c r="W113" i="1"/>
  <c r="AQ113" i="1" s="1"/>
  <c r="P113" i="1"/>
  <c r="N113" i="1"/>
  <c r="AT113" i="1" s="1"/>
  <c r="L113" i="1"/>
  <c r="J113" i="1"/>
  <c r="BF112" i="1"/>
  <c r="BD112" i="1"/>
  <c r="BA112" i="1"/>
  <c r="AP112" i="1"/>
  <c r="AO112" i="1"/>
  <c r="AN112" i="1"/>
  <c r="AL112" i="1"/>
  <c r="AC112" i="1"/>
  <c r="Z112" i="1"/>
  <c r="Y112" i="1"/>
  <c r="W112" i="1"/>
  <c r="AQ112" i="1" s="1"/>
  <c r="P112" i="1"/>
  <c r="R112" i="1" s="1"/>
  <c r="N112" i="1"/>
  <c r="AT112" i="1" s="1"/>
  <c r="L112" i="1"/>
  <c r="J112" i="1"/>
  <c r="BF111" i="1"/>
  <c r="BD111" i="1"/>
  <c r="BA111" i="1"/>
  <c r="AP111" i="1"/>
  <c r="AO111" i="1"/>
  <c r="AN111" i="1"/>
  <c r="AL111" i="1"/>
  <c r="AC111" i="1"/>
  <c r="Z111" i="1"/>
  <c r="Y111" i="1"/>
  <c r="W111" i="1"/>
  <c r="AQ111" i="1" s="1"/>
  <c r="P111" i="1"/>
  <c r="N111" i="1"/>
  <c r="AT111" i="1" s="1"/>
  <c r="L111" i="1"/>
  <c r="J111" i="1"/>
  <c r="BF110" i="1"/>
  <c r="BD110" i="1"/>
  <c r="BA110" i="1"/>
  <c r="AP110" i="1"/>
  <c r="AO110" i="1"/>
  <c r="AN110" i="1"/>
  <c r="AL110" i="1"/>
  <c r="AC110" i="1"/>
  <c r="Z110" i="1"/>
  <c r="Y110" i="1"/>
  <c r="W110" i="1"/>
  <c r="AQ110" i="1" s="1"/>
  <c r="P110" i="1"/>
  <c r="N110" i="1"/>
  <c r="AT110" i="1" s="1"/>
  <c r="L110" i="1"/>
  <c r="J110" i="1"/>
  <c r="BF109" i="1"/>
  <c r="BD109" i="1"/>
  <c r="BA109" i="1"/>
  <c r="AP109" i="1"/>
  <c r="AO109" i="1"/>
  <c r="AN109" i="1"/>
  <c r="AL109" i="1"/>
  <c r="AC109" i="1"/>
  <c r="Z109" i="1"/>
  <c r="Y109" i="1"/>
  <c r="W109" i="1"/>
  <c r="AQ109" i="1" s="1"/>
  <c r="P109" i="1"/>
  <c r="N109" i="1"/>
  <c r="AT109" i="1" s="1"/>
  <c r="L109" i="1"/>
  <c r="J109" i="1"/>
  <c r="BF108" i="1"/>
  <c r="BD108" i="1"/>
  <c r="BA108" i="1"/>
  <c r="AP108" i="1"/>
  <c r="AO108" i="1"/>
  <c r="AN108" i="1"/>
  <c r="AL108" i="1"/>
  <c r="AC108" i="1"/>
  <c r="Z108" i="1"/>
  <c r="Y108" i="1"/>
  <c r="W108" i="1"/>
  <c r="AQ108" i="1" s="1"/>
  <c r="P108" i="1"/>
  <c r="N108" i="1"/>
  <c r="AT108" i="1" s="1"/>
  <c r="L108" i="1"/>
  <c r="J108" i="1"/>
  <c r="BF107" i="1"/>
  <c r="BD107" i="1"/>
  <c r="BA107" i="1"/>
  <c r="AP107" i="1"/>
  <c r="AO107" i="1"/>
  <c r="AN107" i="1"/>
  <c r="AL107" i="1"/>
  <c r="AC107" i="1"/>
  <c r="Z107" i="1"/>
  <c r="AA107" i="1" s="1"/>
  <c r="Y107" i="1"/>
  <c r="W107" i="1"/>
  <c r="AQ107" i="1" s="1"/>
  <c r="Q107" i="1"/>
  <c r="P107" i="1"/>
  <c r="N107" i="1"/>
  <c r="AT107" i="1" s="1"/>
  <c r="M107" i="1"/>
  <c r="L107" i="1"/>
  <c r="J107" i="1"/>
  <c r="BF106" i="1"/>
  <c r="BD106" i="1"/>
  <c r="BA106" i="1"/>
  <c r="AP106" i="1"/>
  <c r="AO106" i="1"/>
  <c r="AN106" i="1"/>
  <c r="AL106" i="1"/>
  <c r="AC106" i="1"/>
  <c r="Z106" i="1"/>
  <c r="Y106" i="1"/>
  <c r="AR106" i="1" s="1"/>
  <c r="W106" i="1"/>
  <c r="AQ106" i="1" s="1"/>
  <c r="P106" i="1"/>
  <c r="N106" i="1"/>
  <c r="AT106" i="1" s="1"/>
  <c r="L106" i="1"/>
  <c r="J106" i="1"/>
  <c r="BF105" i="1"/>
  <c r="BD105" i="1"/>
  <c r="BA105" i="1"/>
  <c r="AP105" i="1"/>
  <c r="AO105" i="1"/>
  <c r="AN105" i="1"/>
  <c r="AL105" i="1"/>
  <c r="AC105" i="1"/>
  <c r="Z105" i="1"/>
  <c r="AS105" i="1" s="1"/>
  <c r="Y105" i="1"/>
  <c r="AR105" i="1" s="1"/>
  <c r="W105" i="1"/>
  <c r="AQ105" i="1" s="1"/>
  <c r="P105" i="1"/>
  <c r="N105" i="1"/>
  <c r="AT105" i="1" s="1"/>
  <c r="L105" i="1"/>
  <c r="J105" i="1"/>
  <c r="BF104" i="1"/>
  <c r="BD104" i="1"/>
  <c r="BA104" i="1"/>
  <c r="AP104" i="1"/>
  <c r="AO104" i="1"/>
  <c r="AN104" i="1"/>
  <c r="AL104" i="1"/>
  <c r="AC104" i="1"/>
  <c r="Z104" i="1"/>
  <c r="Y104" i="1"/>
  <c r="AR104" i="1" s="1"/>
  <c r="W104" i="1"/>
  <c r="AQ104" i="1" s="1"/>
  <c r="P104" i="1"/>
  <c r="N104" i="1"/>
  <c r="AT104" i="1" s="1"/>
  <c r="L104" i="1"/>
  <c r="J104" i="1"/>
  <c r="BF103" i="1"/>
  <c r="BD103" i="1"/>
  <c r="BA103" i="1"/>
  <c r="AP103" i="1"/>
  <c r="AO103" i="1"/>
  <c r="AN103" i="1"/>
  <c r="AL103" i="1"/>
  <c r="AC103" i="1"/>
  <c r="Z103" i="1"/>
  <c r="AS103" i="1" s="1"/>
  <c r="Y103" i="1"/>
  <c r="AR103" i="1" s="1"/>
  <c r="W103" i="1"/>
  <c r="AQ103" i="1" s="1"/>
  <c r="P103" i="1"/>
  <c r="N103" i="1"/>
  <c r="AT103" i="1" s="1"/>
  <c r="L103" i="1"/>
  <c r="J103" i="1"/>
  <c r="BF102" i="1"/>
  <c r="BD102" i="1"/>
  <c r="BA102" i="1"/>
  <c r="AP102" i="1"/>
  <c r="AO102" i="1"/>
  <c r="AN102" i="1"/>
  <c r="AL102" i="1"/>
  <c r="AC102" i="1"/>
  <c r="Z102" i="1"/>
  <c r="AS102" i="1" s="1"/>
  <c r="Y102" i="1"/>
  <c r="AR102" i="1" s="1"/>
  <c r="W102" i="1"/>
  <c r="AQ102" i="1" s="1"/>
  <c r="P102" i="1"/>
  <c r="N102" i="1"/>
  <c r="AT102" i="1" s="1"/>
  <c r="L102" i="1"/>
  <c r="J102" i="1"/>
  <c r="BF101" i="1"/>
  <c r="BD101" i="1"/>
  <c r="BA101" i="1"/>
  <c r="AP101" i="1"/>
  <c r="AO101" i="1"/>
  <c r="AN101" i="1"/>
  <c r="AL101" i="1"/>
  <c r="AC101" i="1"/>
  <c r="Z101" i="1"/>
  <c r="AS101" i="1" s="1"/>
  <c r="Y101" i="1"/>
  <c r="AR101" i="1" s="1"/>
  <c r="W101" i="1"/>
  <c r="AQ101" i="1" s="1"/>
  <c r="P101" i="1"/>
  <c r="N101" i="1"/>
  <c r="AT101" i="1" s="1"/>
  <c r="L101" i="1"/>
  <c r="J101" i="1"/>
  <c r="BF100" i="1"/>
  <c r="BD100" i="1"/>
  <c r="BA100" i="1"/>
  <c r="AP100" i="1"/>
  <c r="AO100" i="1"/>
  <c r="AN100" i="1"/>
  <c r="AL100" i="1"/>
  <c r="AC100" i="1"/>
  <c r="Z100" i="1"/>
  <c r="Y100" i="1"/>
  <c r="AR100" i="1" s="1"/>
  <c r="W100" i="1"/>
  <c r="AQ100" i="1" s="1"/>
  <c r="Q100" i="1"/>
  <c r="P100" i="1"/>
  <c r="N100" i="1"/>
  <c r="AT100" i="1" s="1"/>
  <c r="M100" i="1"/>
  <c r="L100" i="1"/>
  <c r="J100" i="1"/>
  <c r="BF99" i="1"/>
  <c r="BD99" i="1"/>
  <c r="BA99" i="1"/>
  <c r="AP99" i="1"/>
  <c r="AO99" i="1"/>
  <c r="AN99" i="1"/>
  <c r="AL99" i="1"/>
  <c r="AC99" i="1"/>
  <c r="Z99" i="1"/>
  <c r="AA99" i="1" s="1"/>
  <c r="Y99" i="1"/>
  <c r="AR99" i="1" s="1"/>
  <c r="W99" i="1"/>
  <c r="AQ99" i="1" s="1"/>
  <c r="P99" i="1"/>
  <c r="N99" i="1"/>
  <c r="AT99" i="1" s="1"/>
  <c r="L99" i="1"/>
  <c r="J99" i="1"/>
  <c r="BF98" i="1"/>
  <c r="BD98" i="1"/>
  <c r="BA98" i="1"/>
  <c r="AP98" i="1"/>
  <c r="AO98" i="1"/>
  <c r="AN98" i="1"/>
  <c r="AL98" i="1"/>
  <c r="AC98" i="1"/>
  <c r="Z98" i="1"/>
  <c r="Y98" i="1"/>
  <c r="AR98" i="1" s="1"/>
  <c r="W98" i="1"/>
  <c r="AQ98" i="1" s="1"/>
  <c r="P98" i="1"/>
  <c r="N98" i="1"/>
  <c r="AT98" i="1" s="1"/>
  <c r="L98" i="1"/>
  <c r="J98" i="1"/>
  <c r="BF97" i="1"/>
  <c r="BD97" i="1"/>
  <c r="BA97" i="1"/>
  <c r="AP97" i="1"/>
  <c r="AO97" i="1"/>
  <c r="AN97" i="1"/>
  <c r="AL97" i="1"/>
  <c r="AC97" i="1"/>
  <c r="Z97" i="1"/>
  <c r="AS97" i="1" s="1"/>
  <c r="Y97" i="1"/>
  <c r="AR97" i="1" s="1"/>
  <c r="W97" i="1"/>
  <c r="AQ97" i="1" s="1"/>
  <c r="P97" i="1"/>
  <c r="N97" i="1"/>
  <c r="AT97" i="1" s="1"/>
  <c r="L97" i="1"/>
  <c r="J97" i="1"/>
  <c r="BF96" i="1"/>
  <c r="BD96" i="1"/>
  <c r="BA96" i="1"/>
  <c r="AP96" i="1"/>
  <c r="AO96" i="1"/>
  <c r="AN96" i="1"/>
  <c r="AL96" i="1"/>
  <c r="AC96" i="1"/>
  <c r="Z96" i="1"/>
  <c r="Y96" i="1"/>
  <c r="AR96" i="1" s="1"/>
  <c r="W96" i="1"/>
  <c r="AQ96" i="1" s="1"/>
  <c r="P96" i="1"/>
  <c r="N96" i="1"/>
  <c r="AT96" i="1" s="1"/>
  <c r="L96" i="1"/>
  <c r="J96" i="1"/>
  <c r="BF95" i="1"/>
  <c r="BD95" i="1"/>
  <c r="BA95" i="1"/>
  <c r="AP95" i="1"/>
  <c r="AO95" i="1"/>
  <c r="AN95" i="1"/>
  <c r="AL95" i="1"/>
  <c r="AC95" i="1"/>
  <c r="Z95" i="1"/>
  <c r="AS95" i="1" s="1"/>
  <c r="Y95" i="1"/>
  <c r="AR95" i="1" s="1"/>
  <c r="W95" i="1"/>
  <c r="AQ95" i="1" s="1"/>
  <c r="P95" i="1"/>
  <c r="N95" i="1"/>
  <c r="AT95" i="1" s="1"/>
  <c r="L95" i="1"/>
  <c r="J95" i="1"/>
  <c r="BF94" i="1"/>
  <c r="BD94" i="1"/>
  <c r="BA94" i="1"/>
  <c r="AP94" i="1"/>
  <c r="AO94" i="1"/>
  <c r="AN94" i="1"/>
  <c r="AL94" i="1"/>
  <c r="AC94" i="1"/>
  <c r="Z94" i="1"/>
  <c r="W94" i="1"/>
  <c r="AQ94" i="1" s="1"/>
  <c r="P94" i="1"/>
  <c r="N94" i="1"/>
  <c r="AT94" i="1" s="1"/>
  <c r="L94" i="1"/>
  <c r="J94" i="1"/>
  <c r="BF93" i="1"/>
  <c r="BD93" i="1"/>
  <c r="BA93" i="1"/>
  <c r="AQ93" i="1"/>
  <c r="AP93" i="1"/>
  <c r="AO93" i="1"/>
  <c r="AN93" i="1"/>
  <c r="AL93" i="1"/>
  <c r="AC93" i="1"/>
  <c r="Z93" i="1"/>
  <c r="AS93" i="1" s="1"/>
  <c r="W93" i="1"/>
  <c r="Q93" i="1"/>
  <c r="P93" i="1"/>
  <c r="N93" i="1"/>
  <c r="AT93" i="1" s="1"/>
  <c r="M93" i="1"/>
  <c r="L93" i="1"/>
  <c r="J93" i="1"/>
  <c r="BF92" i="1"/>
  <c r="BD92" i="1"/>
  <c r="BA92" i="1"/>
  <c r="AO92" i="1"/>
  <c r="Z92" i="1"/>
  <c r="AS92" i="1" s="1"/>
  <c r="W92" i="1"/>
  <c r="P92" i="1"/>
  <c r="N92" i="1"/>
  <c r="L92" i="1"/>
  <c r="J92" i="1"/>
  <c r="BF91" i="1"/>
  <c r="BD91" i="1"/>
  <c r="BA91" i="1"/>
  <c r="AH91" i="1"/>
  <c r="AB91" i="1"/>
  <c r="AM91" i="1" s="1"/>
  <c r="Z91" i="1"/>
  <c r="AS91" i="1" s="1"/>
  <c r="W91" i="1"/>
  <c r="P91" i="1"/>
  <c r="N91" i="1"/>
  <c r="AT91" i="1" s="1"/>
  <c r="L91" i="1"/>
  <c r="J91" i="1"/>
  <c r="BG90" i="1"/>
  <c r="BF90" i="1"/>
  <c r="BD90" i="1"/>
  <c r="BA90" i="1"/>
  <c r="AO90" i="1"/>
  <c r="AM90" i="1"/>
  <c r="AI90" i="1"/>
  <c r="AP90" i="1" s="1"/>
  <c r="AC90" i="1"/>
  <c r="Z90" i="1"/>
  <c r="AS90" i="1" s="1"/>
  <c r="W90" i="1"/>
  <c r="P90" i="1"/>
  <c r="N90" i="1"/>
  <c r="AT90" i="1" s="1"/>
  <c r="L90" i="1"/>
  <c r="J90" i="1"/>
  <c r="BF89" i="1"/>
  <c r="BD89" i="1"/>
  <c r="BA89" i="1"/>
  <c r="AO89" i="1"/>
  <c r="AC89" i="1"/>
  <c r="Z89" i="1"/>
  <c r="AS89" i="1" s="1"/>
  <c r="W89" i="1"/>
  <c r="P89" i="1"/>
  <c r="N89" i="1"/>
  <c r="AT89" i="1" s="1"/>
  <c r="L89" i="1"/>
  <c r="J89" i="1"/>
  <c r="BF88" i="1"/>
  <c r="BD88" i="1"/>
  <c r="BA88" i="1"/>
  <c r="AC88" i="1"/>
  <c r="Z88" i="1"/>
  <c r="AS88" i="1" s="1"/>
  <c r="P88" i="1"/>
  <c r="N88" i="1"/>
  <c r="AT88" i="1" s="1"/>
  <c r="L88" i="1"/>
  <c r="J88" i="1"/>
  <c r="BF87" i="1"/>
  <c r="BD87" i="1"/>
  <c r="BA87" i="1"/>
  <c r="AC87" i="1"/>
  <c r="Z87" i="1"/>
  <c r="AS87" i="1" s="1"/>
  <c r="L87" i="1"/>
  <c r="J87" i="1"/>
  <c r="BF86" i="1"/>
  <c r="BD86" i="1"/>
  <c r="BA86" i="1"/>
  <c r="AO86" i="1"/>
  <c r="AC86" i="1"/>
  <c r="Z86" i="1"/>
  <c r="AS86" i="1" s="1"/>
  <c r="W86" i="1"/>
  <c r="Q86" i="1"/>
  <c r="L86" i="1"/>
  <c r="J86" i="1"/>
  <c r="BF85" i="1"/>
  <c r="BD85" i="1"/>
  <c r="BA85" i="1"/>
  <c r="AC85" i="1"/>
  <c r="Z85" i="1"/>
  <c r="AS85" i="1" s="1"/>
  <c r="L85" i="1"/>
  <c r="J85" i="1"/>
  <c r="BF84" i="1"/>
  <c r="BD84" i="1"/>
  <c r="BA84" i="1"/>
  <c r="AC84" i="1"/>
  <c r="Z84" i="1"/>
  <c r="L84" i="1"/>
  <c r="J84" i="1"/>
  <c r="BF83" i="1"/>
  <c r="BD83" i="1"/>
  <c r="BA83" i="1"/>
  <c r="AO83" i="1"/>
  <c r="AC83" i="1"/>
  <c r="Z83" i="1"/>
  <c r="AS83" i="1" s="1"/>
  <c r="W83" i="1"/>
  <c r="L83" i="1"/>
  <c r="J83" i="1"/>
  <c r="BF82" i="1"/>
  <c r="BD82" i="1"/>
  <c r="BA82" i="1"/>
  <c r="AO82" i="1"/>
  <c r="AC82" i="1"/>
  <c r="Z82" i="1"/>
  <c r="W82" i="1"/>
  <c r="L82" i="1"/>
  <c r="J82" i="1"/>
  <c r="BF81" i="1"/>
  <c r="BD81" i="1"/>
  <c r="BA81" i="1"/>
  <c r="AC81" i="1"/>
  <c r="Z81" i="1"/>
  <c r="L81" i="1"/>
  <c r="K81" i="1"/>
  <c r="Y94" i="1" s="1"/>
  <c r="AR94" i="1" s="1"/>
  <c r="BF80" i="1"/>
  <c r="BD80" i="1"/>
  <c r="BA80" i="1"/>
  <c r="AS80" i="1"/>
  <c r="AO80" i="1"/>
  <c r="AC80" i="1"/>
  <c r="Z80" i="1"/>
  <c r="W80" i="1"/>
  <c r="L80" i="1"/>
  <c r="K80" i="1"/>
  <c r="BF79" i="1"/>
  <c r="BD79" i="1"/>
  <c r="BA79" i="1"/>
  <c r="AC79" i="1"/>
  <c r="Z79" i="1"/>
  <c r="AS79" i="1" s="1"/>
  <c r="Q79" i="1"/>
  <c r="L79" i="1"/>
  <c r="K79" i="1"/>
  <c r="BF78" i="1"/>
  <c r="BD78" i="1"/>
  <c r="BA78" i="1"/>
  <c r="AO78" i="1"/>
  <c r="AC78" i="1"/>
  <c r="Z78" i="1"/>
  <c r="AS78" i="1" s="1"/>
  <c r="W78" i="1"/>
  <c r="L78" i="1"/>
  <c r="K78" i="1"/>
  <c r="Y91" i="1" s="1"/>
  <c r="AR91" i="1" s="1"/>
  <c r="BF77" i="1"/>
  <c r="BD77" i="1"/>
  <c r="BA77" i="1"/>
  <c r="AO77" i="1"/>
  <c r="AC77" i="1"/>
  <c r="Z77" i="1"/>
  <c r="AS77" i="1" s="1"/>
  <c r="W77" i="1"/>
  <c r="L77" i="1"/>
  <c r="K77" i="1"/>
  <c r="Y90" i="1" s="1"/>
  <c r="AR90" i="1" s="1"/>
  <c r="BF76" i="1"/>
  <c r="BD76" i="1"/>
  <c r="BA76" i="1"/>
  <c r="AO76" i="1"/>
  <c r="AC76" i="1"/>
  <c r="Z76" i="1"/>
  <c r="AS76" i="1" s="1"/>
  <c r="W76" i="1"/>
  <c r="L76" i="1"/>
  <c r="K76" i="1"/>
  <c r="BF75" i="1"/>
  <c r="BD75" i="1"/>
  <c r="BA75" i="1"/>
  <c r="AO75" i="1"/>
  <c r="AC75" i="1"/>
  <c r="Z75" i="1"/>
  <c r="AS75" i="1" s="1"/>
  <c r="W75" i="1"/>
  <c r="L75" i="1"/>
  <c r="K75" i="1"/>
  <c r="BF74" i="1"/>
  <c r="BD74" i="1"/>
  <c r="BA74" i="1"/>
  <c r="AO74" i="1"/>
  <c r="AC74" i="1"/>
  <c r="Z74" i="1"/>
  <c r="W74" i="1"/>
  <c r="L74" i="1"/>
  <c r="K74" i="1"/>
  <c r="BF73" i="1"/>
  <c r="BD73" i="1"/>
  <c r="BA73" i="1"/>
  <c r="AO73" i="1"/>
  <c r="AC73" i="1"/>
  <c r="Z73" i="1"/>
  <c r="AS73" i="1" s="1"/>
  <c r="W73" i="1"/>
  <c r="L73" i="1"/>
  <c r="K73" i="1"/>
  <c r="BF72" i="1"/>
  <c r="BD72" i="1"/>
  <c r="BA72" i="1"/>
  <c r="AO72" i="1"/>
  <c r="AC72" i="1"/>
  <c r="Z72" i="1"/>
  <c r="AS72" i="1" s="1"/>
  <c r="W72" i="1"/>
  <c r="Q72" i="1"/>
  <c r="L72" i="1"/>
  <c r="K72" i="1"/>
  <c r="BF71" i="1"/>
  <c r="BD71" i="1"/>
  <c r="BA71" i="1"/>
  <c r="AO71" i="1"/>
  <c r="AC71" i="1"/>
  <c r="Z71" i="1"/>
  <c r="AS71" i="1" s="1"/>
  <c r="W71" i="1"/>
  <c r="L71" i="1"/>
  <c r="K71" i="1"/>
  <c r="BF70" i="1"/>
  <c r="BD70" i="1"/>
  <c r="BA70" i="1"/>
  <c r="AO70" i="1"/>
  <c r="AC70" i="1"/>
  <c r="Z70" i="1"/>
  <c r="AS70" i="1" s="1"/>
  <c r="W70" i="1"/>
  <c r="L70" i="1"/>
  <c r="K70" i="1"/>
  <c r="BF69" i="1"/>
  <c r="BD69" i="1"/>
  <c r="BA69" i="1"/>
  <c r="AO69" i="1"/>
  <c r="AC69" i="1"/>
  <c r="Z69" i="1"/>
  <c r="AS69" i="1" s="1"/>
  <c r="W69" i="1"/>
  <c r="L69" i="1"/>
  <c r="K69" i="1"/>
  <c r="BF68" i="1"/>
  <c r="BD68" i="1"/>
  <c r="BA68" i="1"/>
  <c r="AO68" i="1"/>
  <c r="AC68" i="1"/>
  <c r="Z68" i="1"/>
  <c r="W68" i="1"/>
  <c r="L68" i="1"/>
  <c r="K68" i="1"/>
  <c r="BF67" i="1"/>
  <c r="BD67" i="1"/>
  <c r="BA67" i="1"/>
  <c r="AO67" i="1"/>
  <c r="AC67" i="1"/>
  <c r="Z67" i="1"/>
  <c r="AS67" i="1" s="1"/>
  <c r="W67" i="1"/>
  <c r="L67" i="1"/>
  <c r="K67" i="1"/>
  <c r="BF66" i="1"/>
  <c r="BD66" i="1"/>
  <c r="BA66" i="1"/>
  <c r="AO66" i="1"/>
  <c r="AC66" i="1"/>
  <c r="Z66" i="1"/>
  <c r="AS66" i="1" s="1"/>
  <c r="W66" i="1"/>
  <c r="L66" i="1"/>
  <c r="K66" i="1"/>
  <c r="BF65" i="1"/>
  <c r="BD65" i="1"/>
  <c r="BA65" i="1"/>
  <c r="AO65" i="1"/>
  <c r="AC65" i="1"/>
  <c r="Z65" i="1"/>
  <c r="W65" i="1"/>
  <c r="Q65" i="1"/>
  <c r="L65" i="1"/>
  <c r="K65" i="1"/>
  <c r="BF64" i="1"/>
  <c r="BD64" i="1"/>
  <c r="BA64" i="1"/>
  <c r="AO64" i="1"/>
  <c r="AC64" i="1"/>
  <c r="Z64" i="1"/>
  <c r="AS64" i="1" s="1"/>
  <c r="W64" i="1"/>
  <c r="L64" i="1"/>
  <c r="K64" i="1"/>
  <c r="BF63" i="1"/>
  <c r="BD63" i="1"/>
  <c r="BA63" i="1"/>
  <c r="AO63" i="1"/>
  <c r="AC63" i="1"/>
  <c r="Z63" i="1"/>
  <c r="AS63" i="1" s="1"/>
  <c r="W63" i="1"/>
  <c r="L63" i="1"/>
  <c r="K63" i="1"/>
  <c r="BF62" i="1"/>
  <c r="BD62" i="1"/>
  <c r="BA62" i="1"/>
  <c r="AO62" i="1"/>
  <c r="Z62" i="1"/>
  <c r="AS62" i="1" s="1"/>
  <c r="W62" i="1"/>
  <c r="L62" i="1"/>
  <c r="K62" i="1"/>
  <c r="BF61" i="1"/>
  <c r="BD61" i="1"/>
  <c r="BA61" i="1"/>
  <c r="AO61" i="1"/>
  <c r="Z61" i="1"/>
  <c r="AS61" i="1" s="1"/>
  <c r="W61" i="1"/>
  <c r="L61" i="1"/>
  <c r="K61" i="1"/>
  <c r="BF60" i="1"/>
  <c r="BD60" i="1"/>
  <c r="BA60" i="1"/>
  <c r="AO60" i="1"/>
  <c r="AC60" i="1"/>
  <c r="Z60" i="1"/>
  <c r="AS60" i="1" s="1"/>
  <c r="W60" i="1"/>
  <c r="L60" i="1"/>
  <c r="K60" i="1"/>
  <c r="BF59" i="1"/>
  <c r="BD59" i="1"/>
  <c r="BA59" i="1"/>
  <c r="AO59" i="1"/>
  <c r="AC59" i="1"/>
  <c r="Z59" i="1"/>
  <c r="AS59" i="1" s="1"/>
  <c r="W59" i="1"/>
  <c r="L59" i="1"/>
  <c r="K59" i="1"/>
  <c r="BF58" i="1"/>
  <c r="BD58" i="1"/>
  <c r="BA58" i="1"/>
  <c r="AO58" i="1"/>
  <c r="AC58" i="1"/>
  <c r="Z58" i="1"/>
  <c r="AS58" i="1" s="1"/>
  <c r="W58" i="1"/>
  <c r="Q58" i="1"/>
  <c r="L58" i="1"/>
  <c r="K58" i="1"/>
  <c r="BF57" i="1"/>
  <c r="BD57" i="1"/>
  <c r="BA57" i="1"/>
  <c r="AO57" i="1"/>
  <c r="Z57" i="1"/>
  <c r="AS57" i="1" s="1"/>
  <c r="W57" i="1"/>
  <c r="L57" i="1"/>
  <c r="K57" i="1"/>
  <c r="BF56" i="1"/>
  <c r="BD56" i="1"/>
  <c r="BA56" i="1"/>
  <c r="AO56" i="1"/>
  <c r="Z56" i="1"/>
  <c r="AS56" i="1" s="1"/>
  <c r="W56" i="1"/>
  <c r="L56" i="1"/>
  <c r="K56" i="1"/>
  <c r="BF55" i="1"/>
  <c r="BD55" i="1"/>
  <c r="BA55" i="1"/>
  <c r="AO55" i="1"/>
  <c r="AC55" i="1"/>
  <c r="Z55" i="1"/>
  <c r="AS55" i="1" s="1"/>
  <c r="W55" i="1"/>
  <c r="L55" i="1"/>
  <c r="K55" i="1"/>
  <c r="BF54" i="1"/>
  <c r="BD54" i="1"/>
  <c r="BA54" i="1"/>
  <c r="AO54" i="1"/>
  <c r="AC54" i="1"/>
  <c r="Z54" i="1"/>
  <c r="AS54" i="1" s="1"/>
  <c r="W54" i="1"/>
  <c r="L54" i="1"/>
  <c r="K54" i="1"/>
  <c r="BF53" i="1"/>
  <c r="BD53" i="1"/>
  <c r="BA53" i="1"/>
  <c r="AO53" i="1"/>
  <c r="Z53" i="1"/>
  <c r="AS53" i="1" s="1"/>
  <c r="W53" i="1"/>
  <c r="L53" i="1"/>
  <c r="K53" i="1"/>
  <c r="BF52" i="1"/>
  <c r="BD52" i="1"/>
  <c r="BA52" i="1"/>
  <c r="AO52" i="1"/>
  <c r="Z52" i="1"/>
  <c r="AS52" i="1" s="1"/>
  <c r="W52" i="1"/>
  <c r="L52" i="1"/>
  <c r="K52" i="1"/>
  <c r="BF51" i="1"/>
  <c r="BD51" i="1"/>
  <c r="BA51" i="1"/>
  <c r="AO51" i="1"/>
  <c r="Z51" i="1"/>
  <c r="AS51" i="1" s="1"/>
  <c r="W51" i="1"/>
  <c r="Q51" i="1"/>
  <c r="L51" i="1"/>
  <c r="K51" i="1"/>
  <c r="BF50" i="1"/>
  <c r="BD50" i="1"/>
  <c r="BA50" i="1"/>
  <c r="AO50" i="1"/>
  <c r="Z50" i="1"/>
  <c r="AS50" i="1" s="1"/>
  <c r="W50" i="1"/>
  <c r="L50" i="1"/>
  <c r="K50" i="1"/>
  <c r="BF49" i="1"/>
  <c r="BD49" i="1"/>
  <c r="BA49" i="1"/>
  <c r="AS49" i="1"/>
  <c r="AO49" i="1"/>
  <c r="Z49" i="1"/>
  <c r="W49" i="1"/>
  <c r="L49" i="1"/>
  <c r="K49" i="1"/>
  <c r="BF48" i="1"/>
  <c r="BD48" i="1"/>
  <c r="BA48" i="1"/>
  <c r="AO48" i="1"/>
  <c r="Z48" i="1"/>
  <c r="AS48" i="1" s="1"/>
  <c r="W48" i="1"/>
  <c r="L48" i="1"/>
  <c r="K48" i="1"/>
  <c r="BF47" i="1"/>
  <c r="BE47" i="1"/>
  <c r="BE48" i="1" s="1"/>
  <c r="BE49" i="1" s="1"/>
  <c r="BE50" i="1" s="1"/>
  <c r="BE51" i="1" s="1"/>
  <c r="BE52" i="1" s="1"/>
  <c r="BE53" i="1" s="1"/>
  <c r="BE54" i="1" s="1"/>
  <c r="BE55" i="1" s="1"/>
  <c r="BE56" i="1" s="1"/>
  <c r="BE57" i="1" s="1"/>
  <c r="BE58" i="1" s="1"/>
  <c r="BE59" i="1" s="1"/>
  <c r="BE60" i="1" s="1"/>
  <c r="BE61" i="1" s="1"/>
  <c r="BE62" i="1" s="1"/>
  <c r="BE63" i="1" s="1"/>
  <c r="BE64" i="1" s="1"/>
  <c r="BE65" i="1" s="1"/>
  <c r="BE66" i="1" s="1"/>
  <c r="BE67" i="1" s="1"/>
  <c r="BE68" i="1" s="1"/>
  <c r="BE69" i="1" s="1"/>
  <c r="BE70" i="1" s="1"/>
  <c r="BE71" i="1" s="1"/>
  <c r="BE72" i="1" s="1"/>
  <c r="BE73" i="1" s="1"/>
  <c r="BE74" i="1" s="1"/>
  <c r="BE75" i="1" s="1"/>
  <c r="BE76" i="1" s="1"/>
  <c r="BE77" i="1" s="1"/>
  <c r="BE78" i="1" s="1"/>
  <c r="BE79" i="1" s="1"/>
  <c r="BE80" i="1" s="1"/>
  <c r="BE81" i="1" s="1"/>
  <c r="BE82" i="1" s="1"/>
  <c r="BE83" i="1" s="1"/>
  <c r="BE84" i="1" s="1"/>
  <c r="BE85" i="1" s="1"/>
  <c r="BE86" i="1" s="1"/>
  <c r="BE87" i="1" s="1"/>
  <c r="BE88" i="1" s="1"/>
  <c r="BE89" i="1" s="1"/>
  <c r="BE90" i="1" s="1"/>
  <c r="BE91" i="1" s="1"/>
  <c r="BE92" i="1" s="1"/>
  <c r="BE93" i="1" s="1"/>
  <c r="BE94" i="1" s="1"/>
  <c r="BE95" i="1" s="1"/>
  <c r="BE96" i="1" s="1"/>
  <c r="BE97" i="1" s="1"/>
  <c r="BE98" i="1" s="1"/>
  <c r="BE99" i="1" s="1"/>
  <c r="BE100" i="1" s="1"/>
  <c r="BE101" i="1" s="1"/>
  <c r="BE102" i="1" s="1"/>
  <c r="BE103" i="1" s="1"/>
  <c r="BE104" i="1" s="1"/>
  <c r="BE105" i="1" s="1"/>
  <c r="BE106" i="1" s="1"/>
  <c r="BE107" i="1" s="1"/>
  <c r="BE108" i="1" s="1"/>
  <c r="BE109" i="1" s="1"/>
  <c r="BE110" i="1" s="1"/>
  <c r="BE111" i="1" s="1"/>
  <c r="BE112" i="1" s="1"/>
  <c r="BE113" i="1" s="1"/>
  <c r="BE114" i="1" s="1"/>
  <c r="BE115" i="1" s="1"/>
  <c r="BD47" i="1"/>
  <c r="BA47" i="1"/>
  <c r="AO47" i="1"/>
  <c r="AB47" i="1"/>
  <c r="AB48" i="1" s="1"/>
  <c r="Z47" i="1"/>
  <c r="AS47" i="1" s="1"/>
  <c r="W47" i="1"/>
  <c r="L47" i="1"/>
  <c r="K47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BG46" i="1"/>
  <c r="BF46" i="1"/>
  <c r="BD46" i="1"/>
  <c r="BA46" i="1"/>
  <c r="AM46" i="1"/>
  <c r="Z46" i="1"/>
  <c r="AS46" i="1" s="1"/>
  <c r="L46" i="1"/>
  <c r="K46" i="1"/>
  <c r="BG45" i="1"/>
  <c r="BF45" i="1"/>
  <c r="BD45" i="1"/>
  <c r="BA45" i="1"/>
  <c r="AS45" i="1"/>
  <c r="AO45" i="1"/>
  <c r="AM45" i="1"/>
  <c r="Z45" i="1"/>
  <c r="W45" i="1"/>
  <c r="L45" i="1"/>
  <c r="K45" i="1"/>
  <c r="BG44" i="1"/>
  <c r="BF44" i="1"/>
  <c r="BD44" i="1"/>
  <c r="BA44" i="1"/>
  <c r="AS44" i="1"/>
  <c r="AM44" i="1"/>
  <c r="Z44" i="1"/>
  <c r="Q44" i="1"/>
  <c r="L44" i="1"/>
  <c r="K44" i="1"/>
  <c r="BG43" i="1"/>
  <c r="BF43" i="1"/>
  <c r="BD43" i="1"/>
  <c r="BA43" i="1"/>
  <c r="AM43" i="1"/>
  <c r="Z43" i="1"/>
  <c r="AS43" i="1" s="1"/>
  <c r="L43" i="1"/>
  <c r="K43" i="1"/>
  <c r="BG42" i="1"/>
  <c r="BF42" i="1"/>
  <c r="BD42" i="1"/>
  <c r="BA42" i="1"/>
  <c r="AM42" i="1"/>
  <c r="Z42" i="1"/>
  <c r="L42" i="1"/>
  <c r="K42" i="1"/>
  <c r="BG41" i="1"/>
  <c r="BF41" i="1"/>
  <c r="BD41" i="1"/>
  <c r="BA41" i="1"/>
  <c r="AM41" i="1"/>
  <c r="Z41" i="1"/>
  <c r="AS41" i="1" s="1"/>
  <c r="L41" i="1"/>
  <c r="K41" i="1"/>
  <c r="BG40" i="1"/>
  <c r="BF40" i="1"/>
  <c r="BD40" i="1"/>
  <c r="BA40" i="1"/>
  <c r="AM40" i="1"/>
  <c r="Z40" i="1"/>
  <c r="AS40" i="1" s="1"/>
  <c r="L40" i="1"/>
  <c r="K40" i="1"/>
  <c r="BG39" i="1"/>
  <c r="BF39" i="1"/>
  <c r="BD39" i="1"/>
  <c r="BA39" i="1"/>
  <c r="AM39" i="1"/>
  <c r="Z39" i="1"/>
  <c r="AS39" i="1" s="1"/>
  <c r="L39" i="1"/>
  <c r="K39" i="1"/>
  <c r="BG38" i="1"/>
  <c r="BF38" i="1"/>
  <c r="BD38" i="1"/>
  <c r="BA38" i="1"/>
  <c r="AM38" i="1"/>
  <c r="Z38" i="1"/>
  <c r="L38" i="1"/>
  <c r="K38" i="1"/>
  <c r="BG37" i="1"/>
  <c r="BF37" i="1"/>
  <c r="BD37" i="1"/>
  <c r="BA37" i="1"/>
  <c r="AM37" i="1"/>
  <c r="Z37" i="1"/>
  <c r="AS37" i="1" s="1"/>
  <c r="Q37" i="1"/>
  <c r="L37" i="1"/>
  <c r="K37" i="1"/>
  <c r="BG36" i="1"/>
  <c r="BF36" i="1"/>
  <c r="BD36" i="1"/>
  <c r="BA36" i="1"/>
  <c r="AM36" i="1"/>
  <c r="Z36" i="1"/>
  <c r="AS36" i="1" s="1"/>
  <c r="L36" i="1"/>
  <c r="K36" i="1"/>
  <c r="BG35" i="1"/>
  <c r="BF35" i="1"/>
  <c r="BD35" i="1"/>
  <c r="BA35" i="1"/>
  <c r="AM35" i="1"/>
  <c r="Z35" i="1"/>
  <c r="AS35" i="1" s="1"/>
  <c r="L35" i="1"/>
  <c r="K35" i="1"/>
  <c r="BG34" i="1"/>
  <c r="BF34" i="1"/>
  <c r="BD34" i="1"/>
  <c r="BA34" i="1"/>
  <c r="AM34" i="1"/>
  <c r="Z34" i="1"/>
  <c r="AS34" i="1" s="1"/>
  <c r="L34" i="1"/>
  <c r="K34" i="1"/>
  <c r="BG33" i="1"/>
  <c r="BF33" i="1"/>
  <c r="BD33" i="1"/>
  <c r="BA33" i="1"/>
  <c r="AO33" i="1"/>
  <c r="AM33" i="1"/>
  <c r="Z33" i="1"/>
  <c r="AS33" i="1" s="1"/>
  <c r="W33" i="1"/>
  <c r="L33" i="1"/>
  <c r="K33" i="1"/>
  <c r="BG32" i="1"/>
  <c r="BF32" i="1"/>
  <c r="BD32" i="1"/>
  <c r="BA32" i="1"/>
  <c r="AO32" i="1"/>
  <c r="AM32" i="1"/>
  <c r="Z32" i="1"/>
  <c r="AS32" i="1" s="1"/>
  <c r="W32" i="1"/>
  <c r="L32" i="1"/>
  <c r="K32" i="1"/>
  <c r="BG31" i="1"/>
  <c r="BF31" i="1"/>
  <c r="BD31" i="1"/>
  <c r="BA31" i="1"/>
  <c r="AO31" i="1"/>
  <c r="AM31" i="1"/>
  <c r="Z31" i="1"/>
  <c r="AS31" i="1" s="1"/>
  <c r="W31" i="1"/>
  <c r="L31" i="1"/>
  <c r="K31" i="1"/>
  <c r="BG30" i="1"/>
  <c r="BF30" i="1"/>
  <c r="BD30" i="1"/>
  <c r="BA30" i="1"/>
  <c r="AO30" i="1"/>
  <c r="AM30" i="1"/>
  <c r="Z30" i="1"/>
  <c r="AS30" i="1" s="1"/>
  <c r="W30" i="1"/>
  <c r="Q30" i="1"/>
  <c r="L30" i="1"/>
  <c r="K30" i="1"/>
  <c r="BG29" i="1"/>
  <c r="BF29" i="1"/>
  <c r="BA29" i="1"/>
  <c r="AO29" i="1"/>
  <c r="AM29" i="1"/>
  <c r="Z29" i="1"/>
  <c r="AS29" i="1" s="1"/>
  <c r="W29" i="1"/>
  <c r="L29" i="1"/>
  <c r="K29" i="1"/>
  <c r="BG28" i="1"/>
  <c r="BF28" i="1"/>
  <c r="BA28" i="1"/>
  <c r="AO28" i="1"/>
  <c r="AM28" i="1"/>
  <c r="Z28" i="1"/>
  <c r="AS28" i="1" s="1"/>
  <c r="W28" i="1"/>
  <c r="L28" i="1"/>
  <c r="K28" i="1"/>
  <c r="BG27" i="1"/>
  <c r="BF27" i="1"/>
  <c r="BA27" i="1"/>
  <c r="AO27" i="1"/>
  <c r="AM27" i="1"/>
  <c r="Z27" i="1"/>
  <c r="W27" i="1"/>
  <c r="L27" i="1"/>
  <c r="K27" i="1"/>
  <c r="BG26" i="1"/>
  <c r="BF26" i="1"/>
  <c r="BA26" i="1"/>
  <c r="AO26" i="1"/>
  <c r="AM26" i="1"/>
  <c r="Z26" i="1"/>
  <c r="AS26" i="1" s="1"/>
  <c r="W26" i="1"/>
  <c r="L26" i="1"/>
  <c r="K26" i="1"/>
  <c r="BG25" i="1"/>
  <c r="BF25" i="1"/>
  <c r="BA25" i="1"/>
  <c r="AO25" i="1"/>
  <c r="AM25" i="1"/>
  <c r="Z25" i="1"/>
  <c r="AS25" i="1" s="1"/>
  <c r="W25" i="1"/>
  <c r="L25" i="1"/>
  <c r="K25" i="1"/>
  <c r="BG24" i="1"/>
  <c r="BF24" i="1"/>
  <c r="BA24" i="1"/>
  <c r="AO24" i="1"/>
  <c r="AM24" i="1"/>
  <c r="Z24" i="1"/>
  <c r="AS24" i="1" s="1"/>
  <c r="W24" i="1"/>
  <c r="L24" i="1"/>
  <c r="K24" i="1"/>
  <c r="BG23" i="1"/>
  <c r="BF23" i="1"/>
  <c r="BA23" i="1"/>
  <c r="AO23" i="1"/>
  <c r="AM23" i="1"/>
  <c r="Z23" i="1"/>
  <c r="AS23" i="1" s="1"/>
  <c r="W23" i="1"/>
  <c r="Q23" i="1"/>
  <c r="L23" i="1"/>
  <c r="K23" i="1"/>
  <c r="BG22" i="1"/>
  <c r="BF22" i="1"/>
  <c r="BA22" i="1"/>
  <c r="AO22" i="1"/>
  <c r="AM22" i="1"/>
  <c r="Z22" i="1"/>
  <c r="AS22" i="1" s="1"/>
  <c r="Y22" i="1"/>
  <c r="AR22" i="1" s="1"/>
  <c r="W22" i="1"/>
  <c r="L22" i="1"/>
  <c r="BG21" i="1"/>
  <c r="BF21" i="1"/>
  <c r="BA21" i="1"/>
  <c r="AM21" i="1"/>
  <c r="Z21" i="1"/>
  <c r="AS21" i="1" s="1"/>
  <c r="Y21" i="1"/>
  <c r="AR21" i="1" s="1"/>
  <c r="L21" i="1"/>
  <c r="BG20" i="1"/>
  <c r="BF20" i="1"/>
  <c r="BA20" i="1"/>
  <c r="AM20" i="1"/>
  <c r="Z20" i="1"/>
  <c r="AS20" i="1" s="1"/>
  <c r="Y20" i="1"/>
  <c r="AR20" i="1" s="1"/>
  <c r="L20" i="1"/>
  <c r="BG19" i="1"/>
  <c r="BF19" i="1"/>
  <c r="BA19" i="1"/>
  <c r="AM19" i="1"/>
  <c r="Z19" i="1"/>
  <c r="AS19" i="1" s="1"/>
  <c r="Y19" i="1"/>
  <c r="AR19" i="1" s="1"/>
  <c r="L19" i="1"/>
  <c r="BG18" i="1"/>
  <c r="BF18" i="1"/>
  <c r="BA18" i="1"/>
  <c r="AM18" i="1"/>
  <c r="Z18" i="1"/>
  <c r="AS18" i="1" s="1"/>
  <c r="Y18" i="1"/>
  <c r="AR18" i="1" s="1"/>
  <c r="L18" i="1"/>
  <c r="BG17" i="1"/>
  <c r="BF17" i="1"/>
  <c r="BA17" i="1"/>
  <c r="Z17" i="1"/>
  <c r="Y17" i="1"/>
  <c r="AR17" i="1" s="1"/>
  <c r="BG16" i="1"/>
  <c r="BA16" i="1"/>
  <c r="Z16" i="1"/>
  <c r="AS16" i="1" s="1"/>
  <c r="Y16" i="1"/>
  <c r="AR16" i="1" s="1"/>
  <c r="Q16" i="1"/>
  <c r="M16" i="1"/>
  <c r="BG15" i="1"/>
  <c r="BA15" i="1"/>
  <c r="Z15" i="1"/>
  <c r="Y15" i="1"/>
  <c r="AR15" i="1" s="1"/>
  <c r="BG14" i="1"/>
  <c r="BA14" i="1"/>
  <c r="BG13" i="1"/>
  <c r="BA13" i="1"/>
  <c r="BG12" i="1"/>
  <c r="BA12" i="1"/>
  <c r="BG11" i="1"/>
  <c r="BA11" i="1"/>
  <c r="BG10" i="1"/>
  <c r="BA10" i="1"/>
  <c r="BG9" i="1"/>
  <c r="BA9" i="1"/>
  <c r="AX9" i="1"/>
  <c r="AX10" i="1" s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AX26" i="1" s="1"/>
  <c r="AX27" i="1" s="1"/>
  <c r="AX28" i="1" s="1"/>
  <c r="AX29" i="1" s="1"/>
  <c r="AX30" i="1" s="1"/>
  <c r="AX31" i="1" s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55" i="1" s="1"/>
  <c r="AX56" i="1" s="1"/>
  <c r="AX57" i="1" s="1"/>
  <c r="AX58" i="1" s="1"/>
  <c r="AX59" i="1" s="1"/>
  <c r="AX60" i="1" s="1"/>
  <c r="AX61" i="1" s="1"/>
  <c r="AX62" i="1" s="1"/>
  <c r="AX63" i="1" s="1"/>
  <c r="AX64" i="1" s="1"/>
  <c r="AX65" i="1" s="1"/>
  <c r="AX66" i="1" s="1"/>
  <c r="AX67" i="1" s="1"/>
  <c r="AX68" i="1" s="1"/>
  <c r="AX69" i="1" s="1"/>
  <c r="AX70" i="1" s="1"/>
  <c r="AX71" i="1" s="1"/>
  <c r="AX72" i="1" s="1"/>
  <c r="AX73" i="1" s="1"/>
  <c r="AX74" i="1" s="1"/>
  <c r="AX75" i="1" s="1"/>
  <c r="AX76" i="1" s="1"/>
  <c r="AX77" i="1" s="1"/>
  <c r="AX78" i="1" s="1"/>
  <c r="AX79" i="1" s="1"/>
  <c r="AX80" i="1" s="1"/>
  <c r="AX81" i="1" s="1"/>
  <c r="AX82" i="1" s="1"/>
  <c r="AX83" i="1" s="1"/>
  <c r="AX84" i="1" s="1"/>
  <c r="AX85" i="1" s="1"/>
  <c r="AX86" i="1" s="1"/>
  <c r="AX87" i="1" s="1"/>
  <c r="AX88" i="1" s="1"/>
  <c r="AX89" i="1" s="1"/>
  <c r="AX90" i="1" s="1"/>
  <c r="AX91" i="1" s="1"/>
  <c r="AX92" i="1" s="1"/>
  <c r="AX93" i="1" s="1"/>
  <c r="AX94" i="1" s="1"/>
  <c r="AX95" i="1" s="1"/>
  <c r="AX96" i="1" s="1"/>
  <c r="AX97" i="1" s="1"/>
  <c r="AX98" i="1" s="1"/>
  <c r="AX99" i="1" s="1"/>
  <c r="AX100" i="1" s="1"/>
  <c r="AX101" i="1" s="1"/>
  <c r="AX102" i="1" s="1"/>
  <c r="AX103" i="1" s="1"/>
  <c r="AX104" i="1" s="1"/>
  <c r="AX105" i="1" s="1"/>
  <c r="AX106" i="1" s="1"/>
  <c r="AX107" i="1" s="1"/>
  <c r="AX108" i="1" s="1"/>
  <c r="AX109" i="1" s="1"/>
  <c r="AX110" i="1" s="1"/>
  <c r="AX111" i="1" s="1"/>
  <c r="AX112" i="1" s="1"/>
  <c r="AX113" i="1" s="1"/>
  <c r="AX114" i="1" s="1"/>
  <c r="AX115" i="1" s="1"/>
  <c r="AX116" i="1" s="1"/>
  <c r="AX117" i="1" s="1"/>
  <c r="AX118" i="1" s="1"/>
  <c r="AX119" i="1" s="1"/>
  <c r="AX120" i="1" s="1"/>
  <c r="AX121" i="1" s="1"/>
  <c r="AX122" i="1" s="1"/>
  <c r="AX123" i="1" s="1"/>
  <c r="AX124" i="1" s="1"/>
  <c r="AX125" i="1" s="1"/>
  <c r="AX126" i="1" s="1"/>
  <c r="AX127" i="1" s="1"/>
  <c r="AX128" i="1" s="1"/>
  <c r="AX129" i="1" s="1"/>
  <c r="AX130" i="1" s="1"/>
  <c r="AX131" i="1" s="1"/>
  <c r="AX132" i="1" s="1"/>
  <c r="AX133" i="1" s="1"/>
  <c r="AX134" i="1" s="1"/>
  <c r="AX135" i="1" s="1"/>
  <c r="AX136" i="1" s="1"/>
  <c r="AX137" i="1" s="1"/>
  <c r="AX138" i="1" s="1"/>
  <c r="AX139" i="1" s="1"/>
  <c r="AX140" i="1" s="1"/>
  <c r="AX141" i="1" s="1"/>
  <c r="AX142" i="1" s="1"/>
  <c r="AX143" i="1" s="1"/>
  <c r="AX144" i="1" s="1"/>
  <c r="AX145" i="1" s="1"/>
  <c r="AX146" i="1" s="1"/>
  <c r="AX147" i="1" s="1"/>
  <c r="AX148" i="1" s="1"/>
  <c r="AX149" i="1" s="1"/>
  <c r="AX150" i="1" s="1"/>
  <c r="AX151" i="1" s="1"/>
  <c r="AX152" i="1" s="1"/>
  <c r="AX153" i="1" s="1"/>
  <c r="AX154" i="1" s="1"/>
  <c r="AX155" i="1" s="1"/>
  <c r="AX156" i="1" s="1"/>
  <c r="AX157" i="1" s="1"/>
  <c r="AX158" i="1" s="1"/>
  <c r="AX159" i="1" s="1"/>
  <c r="AX160" i="1" s="1"/>
  <c r="AX161" i="1" s="1"/>
  <c r="AX162" i="1" s="1"/>
  <c r="AX163" i="1" s="1"/>
  <c r="AX164" i="1" s="1"/>
  <c r="AX165" i="1" s="1"/>
  <c r="AX166" i="1" s="1"/>
  <c r="AX167" i="1" s="1"/>
  <c r="AX168" i="1" s="1"/>
  <c r="AX169" i="1" s="1"/>
  <c r="AX170" i="1" s="1"/>
  <c r="AX171" i="1" s="1"/>
  <c r="AX172" i="1" s="1"/>
  <c r="AX173" i="1" s="1"/>
  <c r="AX174" i="1" s="1"/>
  <c r="AX175" i="1" s="1"/>
  <c r="AX176" i="1" s="1"/>
  <c r="AX177" i="1" s="1"/>
  <c r="AX178" i="1" s="1"/>
  <c r="AX179" i="1" s="1"/>
  <c r="AX180" i="1" s="1"/>
  <c r="AX181" i="1" s="1"/>
  <c r="AX182" i="1" s="1"/>
  <c r="AX183" i="1" s="1"/>
  <c r="AX184" i="1" s="1"/>
  <c r="AX185" i="1" s="1"/>
  <c r="AX186" i="1" s="1"/>
  <c r="AX187" i="1" s="1"/>
  <c r="AX188" i="1" s="1"/>
  <c r="AX189" i="1" s="1"/>
  <c r="AX190" i="1" s="1"/>
  <c r="AX191" i="1" s="1"/>
  <c r="AX192" i="1" s="1"/>
  <c r="AX193" i="1" s="1"/>
  <c r="AX194" i="1" s="1"/>
  <c r="AX195" i="1" s="1"/>
  <c r="AX196" i="1" s="1"/>
  <c r="AX197" i="1" s="1"/>
  <c r="AX198" i="1" s="1"/>
  <c r="AX199" i="1" s="1"/>
  <c r="AX200" i="1" s="1"/>
  <c r="AX201" i="1" s="1"/>
  <c r="AX202" i="1" s="1"/>
  <c r="AX203" i="1" s="1"/>
  <c r="AX204" i="1" s="1"/>
  <c r="AX205" i="1" s="1"/>
  <c r="AX206" i="1" s="1"/>
  <c r="AX207" i="1" s="1"/>
  <c r="AX208" i="1" s="1"/>
  <c r="AX209" i="1" s="1"/>
  <c r="AX210" i="1" s="1"/>
  <c r="AX211" i="1" s="1"/>
  <c r="AW9" i="1"/>
  <c r="AW10" i="1" s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55" i="1" s="1"/>
  <c r="AW56" i="1" s="1"/>
  <c r="AW57" i="1" s="1"/>
  <c r="AW58" i="1" s="1"/>
  <c r="AW59" i="1" s="1"/>
  <c r="AW60" i="1" s="1"/>
  <c r="AW61" i="1" s="1"/>
  <c r="AW62" i="1" s="1"/>
  <c r="AW63" i="1" s="1"/>
  <c r="AW64" i="1" s="1"/>
  <c r="AW65" i="1" s="1"/>
  <c r="AW66" i="1" s="1"/>
  <c r="AW67" i="1" s="1"/>
  <c r="AW68" i="1" s="1"/>
  <c r="AW69" i="1" s="1"/>
  <c r="AW70" i="1" s="1"/>
  <c r="AW71" i="1" s="1"/>
  <c r="AW72" i="1" s="1"/>
  <c r="AW73" i="1" s="1"/>
  <c r="AW74" i="1" s="1"/>
  <c r="AW75" i="1" s="1"/>
  <c r="AW76" i="1" s="1"/>
  <c r="AW77" i="1" s="1"/>
  <c r="AW78" i="1" s="1"/>
  <c r="AW79" i="1" s="1"/>
  <c r="AW80" i="1" s="1"/>
  <c r="AW81" i="1" s="1"/>
  <c r="AW82" i="1" s="1"/>
  <c r="AW83" i="1" s="1"/>
  <c r="AW84" i="1" s="1"/>
  <c r="AW85" i="1" s="1"/>
  <c r="AW86" i="1" s="1"/>
  <c r="AW87" i="1" s="1"/>
  <c r="AW88" i="1" s="1"/>
  <c r="AW89" i="1" s="1"/>
  <c r="AW90" i="1" s="1"/>
  <c r="AW91" i="1" s="1"/>
  <c r="AW92" i="1" s="1"/>
  <c r="AW93" i="1" s="1"/>
  <c r="AW94" i="1" s="1"/>
  <c r="AW95" i="1" s="1"/>
  <c r="AW96" i="1" s="1"/>
  <c r="AW97" i="1" s="1"/>
  <c r="AW98" i="1" s="1"/>
  <c r="AW99" i="1" s="1"/>
  <c r="AW100" i="1" s="1"/>
  <c r="AW101" i="1" s="1"/>
  <c r="AW102" i="1" s="1"/>
  <c r="AW103" i="1" s="1"/>
  <c r="AW104" i="1" s="1"/>
  <c r="AW105" i="1" s="1"/>
  <c r="AW106" i="1" s="1"/>
  <c r="AW107" i="1" s="1"/>
  <c r="AW108" i="1" s="1"/>
  <c r="AW109" i="1" s="1"/>
  <c r="AW110" i="1" s="1"/>
  <c r="AW111" i="1" s="1"/>
  <c r="AW112" i="1" s="1"/>
  <c r="AW113" i="1" s="1"/>
  <c r="AW114" i="1" s="1"/>
  <c r="AW115" i="1" s="1"/>
  <c r="AW116" i="1" s="1"/>
  <c r="AW117" i="1" s="1"/>
  <c r="AW118" i="1" s="1"/>
  <c r="AW119" i="1" s="1"/>
  <c r="AW120" i="1" s="1"/>
  <c r="AW121" i="1" s="1"/>
  <c r="AW122" i="1" s="1"/>
  <c r="AW123" i="1" s="1"/>
  <c r="AW124" i="1" s="1"/>
  <c r="AW125" i="1" s="1"/>
  <c r="AW126" i="1" s="1"/>
  <c r="AW127" i="1" s="1"/>
  <c r="AW128" i="1" s="1"/>
  <c r="AW129" i="1" s="1"/>
  <c r="AW130" i="1" s="1"/>
  <c r="AW131" i="1" s="1"/>
  <c r="AW132" i="1" s="1"/>
  <c r="AW133" i="1" s="1"/>
  <c r="AW134" i="1" s="1"/>
  <c r="AW135" i="1" s="1"/>
  <c r="AW136" i="1" s="1"/>
  <c r="AW137" i="1" s="1"/>
  <c r="AW138" i="1" s="1"/>
  <c r="AW139" i="1" s="1"/>
  <c r="AW140" i="1" s="1"/>
  <c r="AW141" i="1" s="1"/>
  <c r="AW142" i="1" s="1"/>
  <c r="AW143" i="1" s="1"/>
  <c r="AW144" i="1" s="1"/>
  <c r="AW145" i="1" s="1"/>
  <c r="AW146" i="1" s="1"/>
  <c r="AW147" i="1" s="1"/>
  <c r="AW148" i="1" s="1"/>
  <c r="AW149" i="1" s="1"/>
  <c r="AW150" i="1" s="1"/>
  <c r="AW151" i="1" s="1"/>
  <c r="AW152" i="1" s="1"/>
  <c r="AW153" i="1" s="1"/>
  <c r="AW154" i="1" s="1"/>
  <c r="AW155" i="1" s="1"/>
  <c r="AW156" i="1" s="1"/>
  <c r="AW157" i="1" s="1"/>
  <c r="AW158" i="1" s="1"/>
  <c r="AW159" i="1" s="1"/>
  <c r="AW160" i="1" s="1"/>
  <c r="AW161" i="1" s="1"/>
  <c r="AW162" i="1" s="1"/>
  <c r="AW163" i="1" s="1"/>
  <c r="AW164" i="1" s="1"/>
  <c r="AW165" i="1" s="1"/>
  <c r="AW166" i="1" s="1"/>
  <c r="AW167" i="1" s="1"/>
  <c r="AW168" i="1" s="1"/>
  <c r="AW169" i="1" s="1"/>
  <c r="AW170" i="1" s="1"/>
  <c r="AW171" i="1" s="1"/>
  <c r="AW172" i="1" s="1"/>
  <c r="AW173" i="1" s="1"/>
  <c r="AW174" i="1" s="1"/>
  <c r="AW175" i="1" s="1"/>
  <c r="AW176" i="1" s="1"/>
  <c r="AW177" i="1" s="1"/>
  <c r="AW178" i="1" s="1"/>
  <c r="AW179" i="1" s="1"/>
  <c r="AW180" i="1" s="1"/>
  <c r="AW181" i="1" s="1"/>
  <c r="AW182" i="1" s="1"/>
  <c r="AW183" i="1" s="1"/>
  <c r="AW184" i="1" s="1"/>
  <c r="AW185" i="1" s="1"/>
  <c r="AW186" i="1" s="1"/>
  <c r="AW187" i="1" s="1"/>
  <c r="AW188" i="1" s="1"/>
  <c r="AW189" i="1" s="1"/>
  <c r="AW190" i="1" s="1"/>
  <c r="AW191" i="1" s="1"/>
  <c r="AW192" i="1" s="1"/>
  <c r="AW193" i="1" s="1"/>
  <c r="AW194" i="1" s="1"/>
  <c r="AW195" i="1" s="1"/>
  <c r="AW196" i="1" s="1"/>
  <c r="AW197" i="1" s="1"/>
  <c r="AW198" i="1" s="1"/>
  <c r="AW199" i="1" s="1"/>
  <c r="AW200" i="1" s="1"/>
  <c r="AW201" i="1" s="1"/>
  <c r="AW202" i="1" s="1"/>
  <c r="AW203" i="1" s="1"/>
  <c r="AW204" i="1" s="1"/>
  <c r="AW205" i="1" s="1"/>
  <c r="AW206" i="1" s="1"/>
  <c r="AW207" i="1" s="1"/>
  <c r="AW208" i="1" s="1"/>
  <c r="AW209" i="1" s="1"/>
  <c r="AW210" i="1" s="1"/>
  <c r="AW211" i="1" s="1"/>
  <c r="Q9" i="1"/>
  <c r="M9" i="1"/>
  <c r="BG8" i="1"/>
  <c r="BA8" i="1"/>
  <c r="BG7" i="1"/>
  <c r="BG6" i="1"/>
  <c r="BG5" i="1"/>
  <c r="BG4" i="1"/>
  <c r="BG3" i="1"/>
  <c r="BE3" i="1"/>
  <c r="BE4" i="1" s="1"/>
  <c r="BE5" i="1" s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E3" i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BG2" i="1"/>
  <c r="T2" i="1"/>
  <c r="T3" i="1" s="1"/>
  <c r="Q2" i="1"/>
  <c r="M2" i="1"/>
  <c r="R147" i="1" l="1"/>
  <c r="R187" i="1"/>
  <c r="AQ203" i="1"/>
  <c r="R214" i="1"/>
  <c r="AE246" i="1"/>
  <c r="AF246" i="1" s="1"/>
  <c r="AQ263" i="1"/>
  <c r="AE267" i="1"/>
  <c r="R282" i="1"/>
  <c r="R285" i="1"/>
  <c r="AR291" i="1"/>
  <c r="AD204" i="1"/>
  <c r="R228" i="1"/>
  <c r="AG211" i="1"/>
  <c r="AP216" i="1"/>
  <c r="AE237" i="1"/>
  <c r="AF237" i="1" s="1"/>
  <c r="R204" i="1"/>
  <c r="AQ241" i="1"/>
  <c r="AP267" i="1"/>
  <c r="O301" i="1"/>
  <c r="Y24" i="1"/>
  <c r="AR24" i="1" s="1"/>
  <c r="AQ196" i="1"/>
  <c r="AR210" i="1"/>
  <c r="AG219" i="1"/>
  <c r="AQ264" i="1"/>
  <c r="AQ267" i="1"/>
  <c r="R275" i="1"/>
  <c r="R286" i="1"/>
  <c r="AL288" i="1"/>
  <c r="R164" i="1"/>
  <c r="R232" i="1"/>
  <c r="AQ235" i="1"/>
  <c r="AN251" i="1"/>
  <c r="AQ252" i="1"/>
  <c r="AQ261" i="1"/>
  <c r="AQ289" i="1"/>
  <c r="R134" i="1"/>
  <c r="R179" i="1"/>
  <c r="R193" i="1"/>
  <c r="R202" i="1"/>
  <c r="AP208" i="1"/>
  <c r="AQ216" i="1"/>
  <c r="AE220" i="1"/>
  <c r="AA223" i="1"/>
  <c r="AQ225" i="1"/>
  <c r="AN227" i="1"/>
  <c r="R231" i="1"/>
  <c r="AE239" i="1"/>
  <c r="AN243" i="1"/>
  <c r="AE251" i="1"/>
  <c r="AF251" i="1" s="1"/>
  <c r="AG255" i="1"/>
  <c r="AN265" i="1"/>
  <c r="R272" i="1"/>
  <c r="AE277" i="1"/>
  <c r="R287" i="1"/>
  <c r="O295" i="1"/>
  <c r="AE296" i="1"/>
  <c r="R244" i="1"/>
  <c r="AA248" i="1"/>
  <c r="R127" i="1"/>
  <c r="R141" i="1"/>
  <c r="R146" i="1"/>
  <c r="R196" i="1"/>
  <c r="R199" i="1"/>
  <c r="AG244" i="1"/>
  <c r="R256" i="1"/>
  <c r="AQ227" i="1"/>
  <c r="AA228" i="1"/>
  <c r="AE229" i="1"/>
  <c r="AQ234" i="1"/>
  <c r="AP234" i="1"/>
  <c r="AQ240" i="1"/>
  <c r="AQ243" i="1"/>
  <c r="AA250" i="1"/>
  <c r="AG257" i="1"/>
  <c r="AA260" i="1"/>
  <c r="AQ265" i="1"/>
  <c r="AE273" i="1"/>
  <c r="AE279" i="1"/>
  <c r="AN289" i="1"/>
  <c r="AQ290" i="1"/>
  <c r="AQ294" i="1"/>
  <c r="AD200" i="1"/>
  <c r="AG200" i="1" s="1"/>
  <c r="AL234" i="1"/>
  <c r="AE252" i="1"/>
  <c r="AQ90" i="1"/>
  <c r="Z151" i="1"/>
  <c r="R94" i="1"/>
  <c r="O111" i="1"/>
  <c r="S111" i="1" s="1"/>
  <c r="R255" i="1"/>
  <c r="AA290" i="1"/>
  <c r="R222" i="1"/>
  <c r="R109" i="1"/>
  <c r="AA112" i="1"/>
  <c r="R166" i="1"/>
  <c r="AQ207" i="1"/>
  <c r="AQ214" i="1"/>
  <c r="AN232" i="1"/>
  <c r="AE234" i="1"/>
  <c r="AF234" i="1" s="1"/>
  <c r="R236" i="1"/>
  <c r="AQ239" i="1"/>
  <c r="AE240" i="1"/>
  <c r="AP251" i="1"/>
  <c r="AN257" i="1"/>
  <c r="AN273" i="1"/>
  <c r="AG275" i="1"/>
  <c r="AN279" i="1"/>
  <c r="R111" i="1"/>
  <c r="R153" i="1"/>
  <c r="R160" i="1"/>
  <c r="R176" i="1"/>
  <c r="R178" i="1"/>
  <c r="R180" i="1"/>
  <c r="O194" i="1"/>
  <c r="AU194" i="1" s="1"/>
  <c r="AP198" i="1"/>
  <c r="AL201" i="1"/>
  <c r="AL202" i="1"/>
  <c r="AP206" i="1"/>
  <c r="R207" i="1"/>
  <c r="AQ217" i="1"/>
  <c r="R229" i="1"/>
  <c r="AA230" i="1"/>
  <c r="R233" i="1"/>
  <c r="AE236" i="1"/>
  <c r="AQ242" i="1"/>
  <c r="AA244" i="1"/>
  <c r="AE245" i="1"/>
  <c r="AF245" i="1" s="1"/>
  <c r="AL246" i="1"/>
  <c r="AL248" i="1"/>
  <c r="AL249" i="1"/>
  <c r="AE260" i="1"/>
  <c r="AF260" i="1" s="1"/>
  <c r="AA266" i="1"/>
  <c r="Y45" i="1"/>
  <c r="AA45" i="1" s="1"/>
  <c r="AA113" i="1"/>
  <c r="R135" i="1"/>
  <c r="Z175" i="1"/>
  <c r="AA175" i="1" s="1"/>
  <c r="Q170" i="1"/>
  <c r="R167" i="1"/>
  <c r="AD187" i="1"/>
  <c r="AG187" i="1" s="1"/>
  <c r="R198" i="1"/>
  <c r="AN214" i="1"/>
  <c r="AA218" i="1"/>
  <c r="R225" i="1"/>
  <c r="AA243" i="1"/>
  <c r="R247" i="1"/>
  <c r="R248" i="1"/>
  <c r="R257" i="1"/>
  <c r="R262" i="1"/>
  <c r="R294" i="1"/>
  <c r="AD170" i="1"/>
  <c r="R158" i="1"/>
  <c r="AQ198" i="1"/>
  <c r="AQ199" i="1"/>
  <c r="AN202" i="1"/>
  <c r="AQ206" i="1"/>
  <c r="O224" i="1"/>
  <c r="AG223" i="1"/>
  <c r="AQ247" i="1"/>
  <c r="AQ248" i="1"/>
  <c r="AN248" i="1"/>
  <c r="AP250" i="1"/>
  <c r="AE253" i="1"/>
  <c r="AF253" i="1" s="1"/>
  <c r="AP256" i="1"/>
  <c r="AG258" i="1"/>
  <c r="AG259" i="1"/>
  <c r="AE263" i="1"/>
  <c r="AL264" i="1"/>
  <c r="AG265" i="1"/>
  <c r="R268" i="1"/>
  <c r="AQ275" i="1"/>
  <c r="AU302" i="1"/>
  <c r="S302" i="1"/>
  <c r="Y53" i="1"/>
  <c r="AR53" i="1" s="1"/>
  <c r="Y41" i="1"/>
  <c r="AA21" i="1"/>
  <c r="R95" i="1"/>
  <c r="R98" i="1"/>
  <c r="AS99" i="1"/>
  <c r="R100" i="1"/>
  <c r="BF115" i="1"/>
  <c r="AA15" i="1"/>
  <c r="AA19" i="1"/>
  <c r="M23" i="1"/>
  <c r="R89" i="1"/>
  <c r="R102" i="1"/>
  <c r="R104" i="1"/>
  <c r="R106" i="1"/>
  <c r="R107" i="1"/>
  <c r="R122" i="1"/>
  <c r="R142" i="1"/>
  <c r="AD161" i="1"/>
  <c r="R149" i="1"/>
  <c r="O165" i="1"/>
  <c r="S165" i="1" s="1"/>
  <c r="R161" i="1"/>
  <c r="R163" i="1"/>
  <c r="Z180" i="1"/>
  <c r="AD195" i="1"/>
  <c r="R183" i="1"/>
  <c r="AP201" i="1"/>
  <c r="AL210" i="1"/>
  <c r="AQ215" i="1"/>
  <c r="R220" i="1"/>
  <c r="AQ228" i="1"/>
  <c r="AF235" i="1"/>
  <c r="AA238" i="1"/>
  <c r="R240" i="1"/>
  <c r="AE242" i="1"/>
  <c r="AQ246" i="1"/>
  <c r="R254" i="1"/>
  <c r="AQ256" i="1"/>
  <c r="AG262" i="1"/>
  <c r="AQ268" i="1"/>
  <c r="AE269" i="1"/>
  <c r="AA276" i="1"/>
  <c r="AA279" i="1"/>
  <c r="AA289" i="1"/>
  <c r="R292" i="1"/>
  <c r="AQ293" i="1"/>
  <c r="AQ201" i="1"/>
  <c r="AE289" i="1"/>
  <c r="AU301" i="1"/>
  <c r="S301" i="1"/>
  <c r="AA97" i="1"/>
  <c r="AA109" i="1"/>
  <c r="AA115" i="1"/>
  <c r="R116" i="1"/>
  <c r="R118" i="1"/>
  <c r="R159" i="1"/>
  <c r="AD180" i="1"/>
  <c r="AG180" i="1" s="1"/>
  <c r="R177" i="1"/>
  <c r="AQ210" i="1"/>
  <c r="AN210" i="1"/>
  <c r="AQ213" i="1"/>
  <c r="AL217" i="1"/>
  <c r="R218" i="1"/>
  <c r="R219" i="1"/>
  <c r="AQ219" i="1"/>
  <c r="R223" i="1"/>
  <c r="R230" i="1"/>
  <c r="AG231" i="1"/>
  <c r="AQ236" i="1"/>
  <c r="AE241" i="1"/>
  <c r="AF241" i="1" s="1"/>
  <c r="R243" i="1"/>
  <c r="AP244" i="1"/>
  <c r="AQ258" i="1"/>
  <c r="AP264" i="1"/>
  <c r="AA268" i="1"/>
  <c r="AQ270" i="1"/>
  <c r="AQ274" i="1"/>
  <c r="R277" i="1"/>
  <c r="AE282" i="1"/>
  <c r="AF282" i="1" s="1"/>
  <c r="O300" i="1"/>
  <c r="R296" i="1"/>
  <c r="Y72" i="1"/>
  <c r="AA17" i="1"/>
  <c r="Y66" i="1"/>
  <c r="AS17" i="1"/>
  <c r="Y23" i="1"/>
  <c r="AR23" i="1" s="1"/>
  <c r="R90" i="1"/>
  <c r="AA95" i="1"/>
  <c r="AA100" i="1"/>
  <c r="AD114" i="1"/>
  <c r="AE114" i="1" s="1"/>
  <c r="AA102" i="1"/>
  <c r="AA104" i="1"/>
  <c r="AA106" i="1"/>
  <c r="AA108" i="1"/>
  <c r="L115" i="1"/>
  <c r="Z133" i="1"/>
  <c r="R123" i="1"/>
  <c r="R125" i="1"/>
  <c r="R132" i="1"/>
  <c r="R150" i="1"/>
  <c r="R157" i="1"/>
  <c r="O182" i="1"/>
  <c r="AU182" i="1" s="1"/>
  <c r="Z186" i="1"/>
  <c r="AA186" i="1" s="1"/>
  <c r="AD207" i="1"/>
  <c r="AN198" i="1"/>
  <c r="AL204" i="1"/>
  <c r="AL205" i="1"/>
  <c r="AN206" i="1"/>
  <c r="AL216" i="1"/>
  <c r="AQ218" i="1"/>
  <c r="AP218" i="1"/>
  <c r="AQ230" i="1"/>
  <c r="R235" i="1"/>
  <c r="AG236" i="1"/>
  <c r="AL238" i="1"/>
  <c r="R239" i="1"/>
  <c r="AN242" i="1"/>
  <c r="AR244" i="1"/>
  <c r="AA245" i="1"/>
  <c r="AE248" i="1"/>
  <c r="AE254" i="1"/>
  <c r="AF254" i="1" s="1"/>
  <c r="AE256" i="1"/>
  <c r="AP259" i="1"/>
  <c r="AG261" i="1"/>
  <c r="R263" i="1"/>
  <c r="AE268" i="1"/>
  <c r="AF268" i="1" s="1"/>
  <c r="R269" i="1"/>
  <c r="AQ273" i="1"/>
  <c r="AP273" i="1"/>
  <c r="AE275" i="1"/>
  <c r="AL279" i="1"/>
  <c r="AP290" i="1"/>
  <c r="O299" i="1"/>
  <c r="AU299" i="1" s="1"/>
  <c r="AE293" i="1"/>
  <c r="AF293" i="1" s="1"/>
  <c r="R295" i="1"/>
  <c r="L3" i="1"/>
  <c r="BF3" i="1"/>
  <c r="AS226" i="1"/>
  <c r="AE226" i="1"/>
  <c r="AT252" i="1"/>
  <c r="R252" i="1"/>
  <c r="AG273" i="1"/>
  <c r="AR273" i="1"/>
  <c r="AA273" i="1"/>
  <c r="AP282" i="1"/>
  <c r="AN282" i="1"/>
  <c r="AL282" i="1"/>
  <c r="AA291" i="1"/>
  <c r="AE291" i="1"/>
  <c r="AF291" i="1" s="1"/>
  <c r="AS291" i="1"/>
  <c r="BF2" i="1"/>
  <c r="Y37" i="1"/>
  <c r="Y42" i="1"/>
  <c r="AR42" i="1" s="1"/>
  <c r="Y54" i="1"/>
  <c r="AA54" i="1" s="1"/>
  <c r="Y55" i="1"/>
  <c r="AR55" i="1" s="1"/>
  <c r="Y56" i="1"/>
  <c r="AR56" i="1" s="1"/>
  <c r="M51" i="1"/>
  <c r="Y85" i="1"/>
  <c r="AR85" i="1" s="1"/>
  <c r="M86" i="1"/>
  <c r="AN90" i="1"/>
  <c r="R93" i="1"/>
  <c r="AD109" i="1"/>
  <c r="AE109" i="1" s="1"/>
  <c r="AS112" i="1"/>
  <c r="O122" i="1"/>
  <c r="R117" i="1"/>
  <c r="R124" i="1"/>
  <c r="R137" i="1"/>
  <c r="R144" i="1"/>
  <c r="Z166" i="1"/>
  <c r="AA166" i="1" s="1"/>
  <c r="AD171" i="1"/>
  <c r="O171" i="1"/>
  <c r="S171" i="1" s="1"/>
  <c r="Z179" i="1"/>
  <c r="R174" i="1"/>
  <c r="Z192" i="1"/>
  <c r="AS192" i="1" s="1"/>
  <c r="AS212" i="1"/>
  <c r="AE212" i="1"/>
  <c r="AG218" i="1"/>
  <c r="AE218" i="1"/>
  <c r="AF218" i="1" s="1"/>
  <c r="AR239" i="1"/>
  <c r="AG239" i="1"/>
  <c r="AA284" i="1"/>
  <c r="AS284" i="1"/>
  <c r="Y46" i="1"/>
  <c r="AA46" i="1" s="1"/>
  <c r="Y57" i="1"/>
  <c r="AS106" i="1"/>
  <c r="O121" i="1"/>
  <c r="AU121" i="1" s="1"/>
  <c r="O129" i="1"/>
  <c r="AU129" i="1" s="1"/>
  <c r="O151" i="1"/>
  <c r="S151" i="1" s="1"/>
  <c r="AD175" i="1"/>
  <c r="Z181" i="1"/>
  <c r="AS181" i="1" s="1"/>
  <c r="Z183" i="1"/>
  <c r="Z185" i="1"/>
  <c r="AA185" i="1" s="1"/>
  <c r="AT173" i="1"/>
  <c r="Z177" i="1"/>
  <c r="AS177" i="1" s="1"/>
  <c r="AT210" i="1"/>
  <c r="R210" i="1"/>
  <c r="AR242" i="1"/>
  <c r="AA242" i="1"/>
  <c r="AT246" i="1"/>
  <c r="R246" i="1"/>
  <c r="AA269" i="1"/>
  <c r="AG269" i="1"/>
  <c r="AL281" i="1"/>
  <c r="AP281" i="1"/>
  <c r="AN281" i="1"/>
  <c r="O95" i="1"/>
  <c r="S95" i="1" s="1"/>
  <c r="R91" i="1"/>
  <c r="AD111" i="1"/>
  <c r="AE111" i="1" s="1"/>
  <c r="R101" i="1"/>
  <c r="AA103" i="1"/>
  <c r="R105" i="1"/>
  <c r="O112" i="1"/>
  <c r="S112" i="1" s="1"/>
  <c r="AA111" i="1"/>
  <c r="AD128" i="1"/>
  <c r="AG128" i="1" s="1"/>
  <c r="AT123" i="1"/>
  <c r="Z137" i="1"/>
  <c r="AS137" i="1" s="1"/>
  <c r="O133" i="1"/>
  <c r="AU133" i="1" s="1"/>
  <c r="R130" i="1"/>
  <c r="Z174" i="1"/>
  <c r="AA174" i="1" s="1"/>
  <c r="R165" i="1"/>
  <c r="AD179" i="1"/>
  <c r="AG179" i="1" s="1"/>
  <c r="R169" i="1"/>
  <c r="AR214" i="1"/>
  <c r="AA214" i="1"/>
  <c r="AR251" i="1"/>
  <c r="AA251" i="1"/>
  <c r="AQ282" i="1"/>
  <c r="AS295" i="1"/>
  <c r="AA295" i="1"/>
  <c r="AT215" i="1"/>
  <c r="R215" i="1"/>
  <c r="AR222" i="1"/>
  <c r="AG222" i="1"/>
  <c r="Y38" i="1"/>
  <c r="AR38" i="1" s="1"/>
  <c r="Y43" i="1"/>
  <c r="AR43" i="1" s="1"/>
  <c r="AS15" i="1"/>
  <c r="Y39" i="1"/>
  <c r="AR39" i="1" s="1"/>
  <c r="Y47" i="1"/>
  <c r="AA47" i="1" s="1"/>
  <c r="Y68" i="1"/>
  <c r="AR68" i="1" s="1"/>
  <c r="Y74" i="1"/>
  <c r="AR74" i="1" s="1"/>
  <c r="Y75" i="1"/>
  <c r="AR75" i="1" s="1"/>
  <c r="Y87" i="1"/>
  <c r="AR87" i="1" s="1"/>
  <c r="Y93" i="1"/>
  <c r="AR93" i="1" s="1"/>
  <c r="R97" i="1"/>
  <c r="AS100" i="1"/>
  <c r="O109" i="1"/>
  <c r="AU109" i="1" s="1"/>
  <c r="AS104" i="1"/>
  <c r="AA110" i="1"/>
  <c r="AD124" i="1"/>
  <c r="Z132" i="1"/>
  <c r="AA132" i="1" s="1"/>
  <c r="O126" i="1"/>
  <c r="S126" i="1" s="1"/>
  <c r="O124" i="1"/>
  <c r="AU124" i="1" s="1"/>
  <c r="R138" i="1"/>
  <c r="R145" i="1"/>
  <c r="Z161" i="1"/>
  <c r="AD164" i="1"/>
  <c r="O154" i="1"/>
  <c r="R156" i="1"/>
  <c r="AD177" i="1"/>
  <c r="AG177" i="1" s="1"/>
  <c r="AD181" i="1"/>
  <c r="AD183" i="1"/>
  <c r="R185" i="1"/>
  <c r="AQ204" i="1"/>
  <c r="R206" i="1"/>
  <c r="AE221" i="1"/>
  <c r="AF221" i="1" s="1"/>
  <c r="AS221" i="1"/>
  <c r="AR236" i="1"/>
  <c r="AG283" i="1"/>
  <c r="AE283" i="1"/>
  <c r="Y36" i="1"/>
  <c r="AA36" i="1" s="1"/>
  <c r="Y48" i="1"/>
  <c r="Y61" i="1"/>
  <c r="R92" i="1"/>
  <c r="AD106" i="1"/>
  <c r="AE106" i="1" s="1"/>
  <c r="AF106" i="1" s="1"/>
  <c r="R96" i="1"/>
  <c r="AD123" i="1"/>
  <c r="AG123" i="1" s="1"/>
  <c r="Z145" i="1"/>
  <c r="AA145" i="1" s="1"/>
  <c r="AT133" i="1"/>
  <c r="Z154" i="1"/>
  <c r="R143" i="1"/>
  <c r="O152" i="1"/>
  <c r="R154" i="1"/>
  <c r="AD168" i="1"/>
  <c r="AG168" i="1" s="1"/>
  <c r="AD174" i="1"/>
  <c r="AG174" i="1" s="1"/>
  <c r="Z176" i="1"/>
  <c r="Z178" i="1"/>
  <c r="AA178" i="1" s="1"/>
  <c r="Z182" i="1"/>
  <c r="AA182" i="1" s="1"/>
  <c r="AD196" i="1"/>
  <c r="AD206" i="1"/>
  <c r="AG206" i="1" s="1"/>
  <c r="AQ202" i="1"/>
  <c r="AS227" i="1"/>
  <c r="AA227" i="1"/>
  <c r="AS271" i="1"/>
  <c r="AE271" i="1"/>
  <c r="AF271" i="1" s="1"/>
  <c r="M37" i="1"/>
  <c r="Y49" i="1"/>
  <c r="Y50" i="1"/>
  <c r="AR50" i="1" s="1"/>
  <c r="M58" i="1"/>
  <c r="O88" i="1"/>
  <c r="S88" i="1" s="1"/>
  <c r="O120" i="1"/>
  <c r="S120" i="1" s="1"/>
  <c r="AD130" i="1"/>
  <c r="O145" i="1"/>
  <c r="S145" i="1" s="1"/>
  <c r="AD163" i="1"/>
  <c r="Z173" i="1"/>
  <c r="AR181" i="1"/>
  <c r="AR206" i="1"/>
  <c r="AE209" i="1"/>
  <c r="AF209" i="1" s="1"/>
  <c r="AR240" i="1"/>
  <c r="AA240" i="1"/>
  <c r="AG267" i="1"/>
  <c r="AR267" i="1"/>
  <c r="O94" i="1"/>
  <c r="AA18" i="1"/>
  <c r="AA20" i="1"/>
  <c r="Y26" i="1"/>
  <c r="AA26" i="1" s="1"/>
  <c r="Y51" i="1"/>
  <c r="AA51" i="1" s="1"/>
  <c r="Y52" i="1"/>
  <c r="Y59" i="1"/>
  <c r="AR59" i="1" s="1"/>
  <c r="Y63" i="1"/>
  <c r="AR63" i="1" s="1"/>
  <c r="Y78" i="1"/>
  <c r="AA78" i="1" s="1"/>
  <c r="Y83" i="1"/>
  <c r="AR83" i="1" s="1"/>
  <c r="AL90" i="1"/>
  <c r="AD107" i="1"/>
  <c r="AE107" i="1" s="1"/>
  <c r="AF107" i="1" s="1"/>
  <c r="AD108" i="1"/>
  <c r="AE108" i="1" s="1"/>
  <c r="AF108" i="1" s="1"/>
  <c r="AA101" i="1"/>
  <c r="R103" i="1"/>
  <c r="AA105" i="1"/>
  <c r="AD120" i="1"/>
  <c r="O131" i="1"/>
  <c r="S131" i="1" s="1"/>
  <c r="R129" i="1"/>
  <c r="R131" i="1"/>
  <c r="Z169" i="1"/>
  <c r="AS169" i="1" s="1"/>
  <c r="AD176" i="1"/>
  <c r="AD178" i="1"/>
  <c r="AG178" i="1" s="1"/>
  <c r="AD182" i="1"/>
  <c r="AE182" i="1" s="1"/>
  <c r="AF182" i="1" s="1"/>
  <c r="Z184" i="1"/>
  <c r="R186" i="1"/>
  <c r="R195" i="1"/>
  <c r="AD208" i="1"/>
  <c r="AE208" i="1" s="1"/>
  <c r="AF208" i="1" s="1"/>
  <c r="Z187" i="1"/>
  <c r="AA187" i="1" s="1"/>
  <c r="AD190" i="1"/>
  <c r="AD199" i="1"/>
  <c r="AG199" i="1" s="1"/>
  <c r="AD202" i="1"/>
  <c r="AG202" i="1" s="1"/>
  <c r="R194" i="1"/>
  <c r="AP197" i="1"/>
  <c r="AP214" i="1"/>
  <c r="AG220" i="1"/>
  <c r="AP222" i="1"/>
  <c r="AR228" i="1"/>
  <c r="AQ233" i="1"/>
  <c r="AP233" i="1"/>
  <c r="AG235" i="1"/>
  <c r="AA236" i="1"/>
  <c r="AA237" i="1"/>
  <c r="AE238" i="1"/>
  <c r="AF238" i="1" s="1"/>
  <c r="AP242" i="1"/>
  <c r="AQ244" i="1"/>
  <c r="R245" i="1"/>
  <c r="AE249" i="1"/>
  <c r="AF249" i="1" s="1"/>
  <c r="AG252" i="1"/>
  <c r="AP257" i="1"/>
  <c r="R258" i="1"/>
  <c r="AE261" i="1"/>
  <c r="AF261" i="1" s="1"/>
  <c r="AR262" i="1"/>
  <c r="AA263" i="1"/>
  <c r="AE266" i="1"/>
  <c r="AF266" i="1" s="1"/>
  <c r="AF267" i="1"/>
  <c r="AT269" i="1"/>
  <c r="R274" i="1"/>
  <c r="AF276" i="1"/>
  <c r="AG277" i="1"/>
  <c r="R281" i="1"/>
  <c r="AE284" i="1"/>
  <c r="AF284" i="1" s="1"/>
  <c r="AE286" i="1"/>
  <c r="AF286" i="1" s="1"/>
  <c r="AE287" i="1"/>
  <c r="AF287" i="1" s="1"/>
  <c r="AE288" i="1"/>
  <c r="O297" i="1"/>
  <c r="AA296" i="1"/>
  <c r="AE227" i="1"/>
  <c r="AF227" i="1" s="1"/>
  <c r="AR231" i="1"/>
  <c r="O246" i="1"/>
  <c r="AQ245" i="1"/>
  <c r="AQ281" i="1"/>
  <c r="AE292" i="1"/>
  <c r="AF292" i="1" s="1"/>
  <c r="AE295" i="1"/>
  <c r="AL213" i="1"/>
  <c r="AP217" i="1"/>
  <c r="AR219" i="1"/>
  <c r="AE225" i="1"/>
  <c r="AA229" i="1"/>
  <c r="AE230" i="1"/>
  <c r="AF230" i="1" s="1"/>
  <c r="O262" i="1"/>
  <c r="AU262" i="1" s="1"/>
  <c r="O279" i="1"/>
  <c r="S279" i="1" s="1"/>
  <c r="AA274" i="1"/>
  <c r="AS274" i="1"/>
  <c r="AL277" i="1"/>
  <c r="R279" i="1"/>
  <c r="AL285" i="1"/>
  <c r="AL287" i="1"/>
  <c r="AU300" i="1"/>
  <c r="S300" i="1"/>
  <c r="AL209" i="1"/>
  <c r="AL218" i="1"/>
  <c r="AA219" i="1"/>
  <c r="AQ220" i="1"/>
  <c r="O231" i="1"/>
  <c r="AL226" i="1"/>
  <c r="AG227" i="1"/>
  <c r="AE228" i="1"/>
  <c r="AA232" i="1"/>
  <c r="AE233" i="1"/>
  <c r="AF233" i="1" s="1"/>
  <c r="AN235" i="1"/>
  <c r="AE243" i="1"/>
  <c r="AF243" i="1" s="1"/>
  <c r="R250" i="1"/>
  <c r="AL250" i="1"/>
  <c r="R253" i="1"/>
  <c r="AR258" i="1"/>
  <c r="R260" i="1"/>
  <c r="AL260" i="1"/>
  <c r="AL261" i="1"/>
  <c r="AE262" i="1"/>
  <c r="AF262" i="1" s="1"/>
  <c r="AE264" i="1"/>
  <c r="R266" i="1"/>
  <c r="AN266" i="1"/>
  <c r="AL271" i="1"/>
  <c r="AL272" i="1"/>
  <c r="R276" i="1"/>
  <c r="R290" i="1"/>
  <c r="O298" i="1"/>
  <c r="AL295" i="1"/>
  <c r="AD201" i="1"/>
  <c r="AG201" i="1" s="1"/>
  <c r="R189" i="1"/>
  <c r="AA211" i="1"/>
  <c r="R213" i="1"/>
  <c r="AE216" i="1"/>
  <c r="AF216" i="1" s="1"/>
  <c r="AE219" i="1"/>
  <c r="AF219" i="1" s="1"/>
  <c r="R221" i="1"/>
  <c r="AL222" i="1"/>
  <c r="AL225" i="1"/>
  <c r="R226" i="1"/>
  <c r="R227" i="1"/>
  <c r="AG228" i="1"/>
  <c r="AL230" i="1"/>
  <c r="O238" i="1"/>
  <c r="AE232" i="1"/>
  <c r="AF232" i="1" s="1"/>
  <c r="R238" i="1"/>
  <c r="AL241" i="1"/>
  <c r="AQ250" i="1"/>
  <c r="AP252" i="1"/>
  <c r="AL256" i="1"/>
  <c r="AA258" i="1"/>
  <c r="AQ260" i="1"/>
  <c r="R261" i="1"/>
  <c r="AL263" i="1"/>
  <c r="AA265" i="1"/>
  <c r="AP265" i="1"/>
  <c r="AL269" i="1"/>
  <c r="R271" i="1"/>
  <c r="AE274" i="1"/>
  <c r="AF274" i="1" s="1"/>
  <c r="AP275" i="1"/>
  <c r="AQ276" i="1"/>
  <c r="AS276" i="1"/>
  <c r="AQ277" i="1"/>
  <c r="AN277" i="1"/>
  <c r="AQ280" i="1"/>
  <c r="AA281" i="1"/>
  <c r="AA282" i="1"/>
  <c r="AQ283" i="1"/>
  <c r="R284" i="1"/>
  <c r="AN287" i="1"/>
  <c r="R288" i="1"/>
  <c r="AL293" i="1"/>
  <c r="R172" i="1"/>
  <c r="AD186" i="1"/>
  <c r="AG186" i="1" s="1"/>
  <c r="Z190" i="1"/>
  <c r="AE190" i="1" s="1"/>
  <c r="AF190" i="1" s="1"/>
  <c r="O191" i="1"/>
  <c r="AD203" i="1"/>
  <c r="AG203" i="1" s="1"/>
  <c r="AL196" i="1"/>
  <c r="AL197" i="1"/>
  <c r="R203" i="1"/>
  <c r="O216" i="1"/>
  <c r="AU216" i="1" s="1"/>
  <c r="AA210" i="1"/>
  <c r="AE211" i="1"/>
  <c r="AF211" i="1" s="1"/>
  <c r="AE215" i="1"/>
  <c r="AF220" i="1"/>
  <c r="AR220" i="1"/>
  <c r="AE224" i="1"/>
  <c r="AF224" i="1" s="1"/>
  <c r="AQ226" i="1"/>
  <c r="AL233" i="1"/>
  <c r="AA235" i="1"/>
  <c r="R237" i="1"/>
  <c r="AN240" i="1"/>
  <c r="R241" i="1"/>
  <c r="AF248" i="1"/>
  <c r="AS248" i="1"/>
  <c r="AQ249" i="1"/>
  <c r="AT249" i="1"/>
  <c r="R251" i="1"/>
  <c r="AA252" i="1"/>
  <c r="AA253" i="1"/>
  <c r="AP254" i="1"/>
  <c r="AE258" i="1"/>
  <c r="AF258" i="1" s="1"/>
  <c r="AN261" i="1"/>
  <c r="O271" i="1"/>
  <c r="S271" i="1" s="1"/>
  <c r="AQ266" i="1"/>
  <c r="AQ271" i="1"/>
  <c r="AN271" i="1"/>
  <c r="AQ278" i="1"/>
  <c r="O287" i="1"/>
  <c r="AU287" i="1" s="1"/>
  <c r="AP283" i="1"/>
  <c r="AQ284" i="1"/>
  <c r="AQ285" i="1"/>
  <c r="AQ287" i="1"/>
  <c r="AQ288" i="1"/>
  <c r="AP289" i="1"/>
  <c r="AQ291" i="1"/>
  <c r="AQ295" i="1"/>
  <c r="AN295" i="1"/>
  <c r="AP209" i="1"/>
  <c r="AA212" i="1"/>
  <c r="O230" i="1"/>
  <c r="S230" i="1" s="1"/>
  <c r="AP226" i="1"/>
  <c r="AP236" i="1"/>
  <c r="O254" i="1"/>
  <c r="AQ254" i="1"/>
  <c r="AS260" i="1"/>
  <c r="AN263" i="1"/>
  <c r="AE265" i="1"/>
  <c r="AF265" i="1" s="1"/>
  <c r="AS268" i="1"/>
  <c r="AQ269" i="1"/>
  <c r="AN269" i="1"/>
  <c r="AP272" i="1"/>
  <c r="AE281" i="1"/>
  <c r="AF281" i="1" s="1"/>
  <c r="AP291" i="1"/>
  <c r="AS292" i="1"/>
  <c r="AQ296" i="1"/>
  <c r="AR61" i="1"/>
  <c r="AA61" i="1"/>
  <c r="AR36" i="1"/>
  <c r="AA48" i="1"/>
  <c r="AR48" i="1"/>
  <c r="AM48" i="1"/>
  <c r="AB49" i="1"/>
  <c r="BG48" i="1"/>
  <c r="AR49" i="1"/>
  <c r="AA49" i="1"/>
  <c r="AU88" i="1"/>
  <c r="AR52" i="1"/>
  <c r="AA52" i="1"/>
  <c r="AA55" i="1"/>
  <c r="AA50" i="1"/>
  <c r="AA41" i="1"/>
  <c r="AR41" i="1"/>
  <c r="AR45" i="1"/>
  <c r="AA53" i="1"/>
  <c r="AR37" i="1"/>
  <c r="AA37" i="1"/>
  <c r="AA38" i="1"/>
  <c r="AR54" i="1"/>
  <c r="AA56" i="1"/>
  <c r="AR46" i="1"/>
  <c r="AA57" i="1"/>
  <c r="AR57" i="1"/>
  <c r="AR66" i="1"/>
  <c r="AA66" i="1"/>
  <c r="AR72" i="1"/>
  <c r="AA72" i="1"/>
  <c r="Y35" i="1"/>
  <c r="Y62" i="1"/>
  <c r="AR62" i="1" s="1"/>
  <c r="AF114" i="1"/>
  <c r="AA114" i="1"/>
  <c r="Z131" i="1"/>
  <c r="Z119" i="1"/>
  <c r="AD143" i="1"/>
  <c r="AD144" i="1"/>
  <c r="AD157" i="1"/>
  <c r="AD155" i="1"/>
  <c r="AG155" i="1" s="1"/>
  <c r="T4" i="1"/>
  <c r="AA22" i="1"/>
  <c r="AA24" i="1"/>
  <c r="AS38" i="1"/>
  <c r="AS42" i="1"/>
  <c r="Y64" i="1"/>
  <c r="AR64" i="1" s="1"/>
  <c r="Y76" i="1"/>
  <c r="AR76" i="1" s="1"/>
  <c r="Y77" i="1"/>
  <c r="AR77" i="1" s="1"/>
  <c r="Y86" i="1"/>
  <c r="AA87" i="1"/>
  <c r="AI91" i="1"/>
  <c r="AL91" i="1" s="1"/>
  <c r="O98" i="1"/>
  <c r="AB92" i="1"/>
  <c r="AA93" i="1"/>
  <c r="AD121" i="1"/>
  <c r="AG121" i="1" s="1"/>
  <c r="AG111" i="1"/>
  <c r="AD127" i="1"/>
  <c r="AD137" i="1"/>
  <c r="AE137" i="1" s="1"/>
  <c r="AD141" i="1"/>
  <c r="AT136" i="1"/>
  <c r="R136" i="1"/>
  <c r="O144" i="1"/>
  <c r="AD160" i="1"/>
  <c r="AD158" i="1"/>
  <c r="AG158" i="1" s="1"/>
  <c r="AA16" i="1"/>
  <c r="AS27" i="1"/>
  <c r="Y29" i="1"/>
  <c r="AR29" i="1" s="1"/>
  <c r="Y34" i="1"/>
  <c r="AR34" i="1" s="1"/>
  <c r="Y44" i="1"/>
  <c r="AR44" i="1" s="1"/>
  <c r="Y60" i="1"/>
  <c r="AR60" i="1" s="1"/>
  <c r="Y82" i="1"/>
  <c r="AR82" i="1" s="1"/>
  <c r="O103" i="1"/>
  <c r="AD110" i="1"/>
  <c r="AE110" i="1" s="1"/>
  <c r="AF110" i="1" s="1"/>
  <c r="AD122" i="1"/>
  <c r="AG122" i="1" s="1"/>
  <c r="O119" i="1"/>
  <c r="AG114" i="1"/>
  <c r="AD132" i="1"/>
  <c r="AR121" i="1"/>
  <c r="AS145" i="1"/>
  <c r="AD134" i="1"/>
  <c r="M30" i="1"/>
  <c r="Y40" i="1"/>
  <c r="Y58" i="1"/>
  <c r="S94" i="1"/>
  <c r="AU94" i="1"/>
  <c r="AS133" i="1"/>
  <c r="AA133" i="1"/>
  <c r="Z128" i="1"/>
  <c r="AA154" i="1"/>
  <c r="AS154" i="1"/>
  <c r="Y28" i="1"/>
  <c r="Y30" i="1"/>
  <c r="Y31" i="1"/>
  <c r="Y32" i="1"/>
  <c r="Y33" i="1"/>
  <c r="Y65" i="1"/>
  <c r="AR65" i="1" s="1"/>
  <c r="Y70" i="1"/>
  <c r="AR70" i="1" s="1"/>
  <c r="Y71" i="1"/>
  <c r="AR71" i="1" s="1"/>
  <c r="AS74" i="1"/>
  <c r="AA74" i="1"/>
  <c r="AS82" i="1"/>
  <c r="O105" i="1"/>
  <c r="AD112" i="1"/>
  <c r="AE112" i="1" s="1"/>
  <c r="AF112" i="1" s="1"/>
  <c r="AD113" i="1"/>
  <c r="AE113" i="1" s="1"/>
  <c r="AF113" i="1" s="1"/>
  <c r="Z121" i="1"/>
  <c r="AR126" i="1"/>
  <c r="AT128" i="1"/>
  <c r="R128" i="1"/>
  <c r="Z142" i="1"/>
  <c r="Q135" i="1"/>
  <c r="Z136" i="1"/>
  <c r="M44" i="1"/>
  <c r="AA83" i="1"/>
  <c r="BG91" i="1"/>
  <c r="O107" i="1"/>
  <c r="AS114" i="1"/>
  <c r="AD154" i="1"/>
  <c r="Y27" i="1"/>
  <c r="AR27" i="1" s="1"/>
  <c r="AM47" i="1"/>
  <c r="AA65" i="1"/>
  <c r="AS65" i="1"/>
  <c r="Y81" i="1"/>
  <c r="AR81" i="1" s="1"/>
  <c r="Y69" i="1"/>
  <c r="AR69" i="1" s="1"/>
  <c r="Y88" i="1"/>
  <c r="Y89" i="1"/>
  <c r="AR78" i="1"/>
  <c r="O89" i="1"/>
  <c r="R88" i="1"/>
  <c r="AD115" i="1"/>
  <c r="AG106" i="1"/>
  <c r="R108" i="1"/>
  <c r="AI116" i="1"/>
  <c r="AQ116" i="1" s="1"/>
  <c r="BF116" i="1"/>
  <c r="L116" i="1"/>
  <c r="T117" i="1"/>
  <c r="Z126" i="1"/>
  <c r="Z155" i="1"/>
  <c r="Z152" i="1"/>
  <c r="AA69" i="1"/>
  <c r="Y25" i="1"/>
  <c r="BG47" i="1"/>
  <c r="Y67" i="1"/>
  <c r="M65" i="1"/>
  <c r="M72" i="1"/>
  <c r="Y80" i="1"/>
  <c r="AR80" i="1" s="1"/>
  <c r="Y84" i="1"/>
  <c r="AR84" i="1" s="1"/>
  <c r="Y92" i="1"/>
  <c r="R99" i="1"/>
  <c r="R110" i="1"/>
  <c r="R119" i="1"/>
  <c r="AT121" i="1"/>
  <c r="R121" i="1"/>
  <c r="AU131" i="1"/>
  <c r="AS132" i="1"/>
  <c r="AS68" i="1"/>
  <c r="Y73" i="1"/>
  <c r="Y79" i="1"/>
  <c r="AA91" i="1"/>
  <c r="AS94" i="1"/>
  <c r="AA94" i="1"/>
  <c r="AS96" i="1"/>
  <c r="AA96" i="1"/>
  <c r="AS98" i="1"/>
  <c r="AA98" i="1"/>
  <c r="AG120" i="1"/>
  <c r="Z122" i="1"/>
  <c r="Q128" i="1"/>
  <c r="Z135" i="1"/>
  <c r="AF137" i="1"/>
  <c r="AA137" i="1"/>
  <c r="AS151" i="1"/>
  <c r="AA151" i="1"/>
  <c r="AT155" i="1"/>
  <c r="R155" i="1"/>
  <c r="AS84" i="1"/>
  <c r="O93" i="1"/>
  <c r="O100" i="1"/>
  <c r="O104" i="1"/>
  <c r="O106" i="1"/>
  <c r="AD116" i="1"/>
  <c r="AD118" i="1"/>
  <c r="AD125" i="1"/>
  <c r="AD126" i="1"/>
  <c r="AG126" i="1" s="1"/>
  <c r="S121" i="1"/>
  <c r="AS115" i="1"/>
  <c r="S122" i="1"/>
  <c r="AU122" i="1"/>
  <c r="Z118" i="1"/>
  <c r="Z120" i="1"/>
  <c r="AE120" i="1" s="1"/>
  <c r="AR124" i="1"/>
  <c r="AG124" i="1"/>
  <c r="Z138" i="1"/>
  <c r="Z140" i="1"/>
  <c r="R148" i="1"/>
  <c r="AT148" i="1"/>
  <c r="R152" i="1"/>
  <c r="AS182" i="1"/>
  <c r="O91" i="1"/>
  <c r="O96" i="1"/>
  <c r="AA90" i="1"/>
  <c r="AT92" i="1"/>
  <c r="AA116" i="1"/>
  <c r="Q121" i="1"/>
  <c r="AD142" i="1"/>
  <c r="AE142" i="1" s="1"/>
  <c r="O137" i="1"/>
  <c r="O138" i="1"/>
  <c r="AD151" i="1"/>
  <c r="AE151" i="1" s="1"/>
  <c r="AF151" i="1" s="1"/>
  <c r="AD156" i="1"/>
  <c r="AG156" i="1" s="1"/>
  <c r="AA76" i="1"/>
  <c r="M79" i="1"/>
  <c r="AS81" i="1"/>
  <c r="O108" i="1"/>
  <c r="O110" i="1"/>
  <c r="O113" i="1"/>
  <c r="AR107" i="1"/>
  <c r="AR108" i="1"/>
  <c r="AF109" i="1"/>
  <c r="AR109" i="1"/>
  <c r="AR110" i="1"/>
  <c r="AF111" i="1"/>
  <c r="AR111" i="1"/>
  <c r="R113" i="1"/>
  <c r="AD129" i="1"/>
  <c r="Z129" i="1"/>
  <c r="Z125" i="1"/>
  <c r="Z124" i="1"/>
  <c r="Z127" i="1"/>
  <c r="AD131" i="1"/>
  <c r="AG131" i="1" s="1"/>
  <c r="AD133" i="1"/>
  <c r="AE133" i="1" s="1"/>
  <c r="AF133" i="1" s="1"/>
  <c r="AD135" i="1"/>
  <c r="AG135" i="1" s="1"/>
  <c r="AR123" i="1"/>
  <c r="R126" i="1"/>
  <c r="Z150" i="1"/>
  <c r="Z148" i="1"/>
  <c r="AD140" i="1"/>
  <c r="AS107" i="1"/>
  <c r="AS108" i="1"/>
  <c r="AS109" i="1"/>
  <c r="AS110" i="1"/>
  <c r="AS111" i="1"/>
  <c r="AR112" i="1"/>
  <c r="AR113" i="1"/>
  <c r="Z123" i="1"/>
  <c r="AD138" i="1"/>
  <c r="O139" i="1"/>
  <c r="AD148" i="1"/>
  <c r="AG148" i="1" s="1"/>
  <c r="AR137" i="1"/>
  <c r="AA161" i="1"/>
  <c r="AD117" i="1"/>
  <c r="AD119" i="1"/>
  <c r="AD136" i="1"/>
  <c r="AE136" i="1" s="1"/>
  <c r="AR130" i="1"/>
  <c r="AG130" i="1"/>
  <c r="Z147" i="1"/>
  <c r="AD150" i="1"/>
  <c r="AR160" i="1"/>
  <c r="AG161" i="1"/>
  <c r="AE161" i="1"/>
  <c r="O90" i="1"/>
  <c r="O92" i="1"/>
  <c r="O97" i="1"/>
  <c r="O114" i="1"/>
  <c r="O115" i="1"/>
  <c r="O116" i="1"/>
  <c r="O118" i="1"/>
  <c r="AA117" i="1"/>
  <c r="Z134" i="1"/>
  <c r="O136" i="1"/>
  <c r="Z130" i="1"/>
  <c r="Z144" i="1"/>
  <c r="Z139" i="1"/>
  <c r="S152" i="1"/>
  <c r="AU152" i="1"/>
  <c r="AD159" i="1"/>
  <c r="AG159" i="1" s="1"/>
  <c r="O123" i="1"/>
  <c r="O125" i="1"/>
  <c r="O127" i="1"/>
  <c r="O134" i="1"/>
  <c r="AR131" i="1"/>
  <c r="O141" i="1"/>
  <c r="AD149" i="1"/>
  <c r="AG149" i="1" s="1"/>
  <c r="O143" i="1"/>
  <c r="AD152" i="1"/>
  <c r="AE152" i="1" s="1"/>
  <c r="Z153" i="1"/>
  <c r="Z158" i="1"/>
  <c r="O155" i="1"/>
  <c r="Z162" i="1"/>
  <c r="AD139" i="1"/>
  <c r="Z141" i="1"/>
  <c r="AD146" i="1"/>
  <c r="Z159" i="1"/>
  <c r="Z160" i="1"/>
  <c r="AG163" i="1"/>
  <c r="S154" i="1"/>
  <c r="AU154" i="1"/>
  <c r="AS185" i="1"/>
  <c r="O130" i="1"/>
  <c r="R139" i="1"/>
  <c r="AD153" i="1"/>
  <c r="Z157" i="1"/>
  <c r="AR145" i="1"/>
  <c r="AR149" i="1"/>
  <c r="AR152" i="1"/>
  <c r="AR159" i="1"/>
  <c r="AG170" i="1"/>
  <c r="AT175" i="1"/>
  <c r="R175" i="1"/>
  <c r="O128" i="1"/>
  <c r="O140" i="1"/>
  <c r="Q142" i="1"/>
  <c r="Q149" i="1"/>
  <c r="AD147" i="1"/>
  <c r="O158" i="1"/>
  <c r="O162" i="1"/>
  <c r="AS176" i="1"/>
  <c r="AA176" i="1"/>
  <c r="O132" i="1"/>
  <c r="Z143" i="1"/>
  <c r="AD145" i="1"/>
  <c r="AE145" i="1" s="1"/>
  <c r="AF145" i="1" s="1"/>
  <c r="Z146" i="1"/>
  <c r="O142" i="1"/>
  <c r="AR136" i="1"/>
  <c r="AD167" i="1"/>
  <c r="Z206" i="1"/>
  <c r="Z205" i="1"/>
  <c r="AR188" i="1"/>
  <c r="AG204" i="1"/>
  <c r="AA173" i="1"/>
  <c r="AS173" i="1"/>
  <c r="R162" i="1"/>
  <c r="AR169" i="1"/>
  <c r="AG183" i="1"/>
  <c r="AE183" i="1"/>
  <c r="AT171" i="1"/>
  <c r="R171" i="1"/>
  <c r="Q191" i="1"/>
  <c r="Z198" i="1"/>
  <c r="O146" i="1"/>
  <c r="O149" i="1"/>
  <c r="Z149" i="1"/>
  <c r="Z163" i="1"/>
  <c r="AD165" i="1"/>
  <c r="Z167" i="1"/>
  <c r="Z156" i="1"/>
  <c r="AT156" i="1"/>
  <c r="Q163" i="1"/>
  <c r="Z170" i="1"/>
  <c r="AD172" i="1"/>
  <c r="AG172" i="1" s="1"/>
  <c r="AS175" i="1"/>
  <c r="AR165" i="1"/>
  <c r="AG165" i="1"/>
  <c r="AA179" i="1"/>
  <c r="AS179" i="1"/>
  <c r="AR172" i="1"/>
  <c r="Z189" i="1"/>
  <c r="AA177" i="1"/>
  <c r="Z197" i="1"/>
  <c r="Z204" i="1"/>
  <c r="AE204" i="1" s="1"/>
  <c r="AG141" i="1"/>
  <c r="O148" i="1"/>
  <c r="O156" i="1"/>
  <c r="O167" i="1"/>
  <c r="AR162" i="1"/>
  <c r="AG176" i="1"/>
  <c r="AR166" i="1"/>
  <c r="AA184" i="1"/>
  <c r="AS184" i="1"/>
  <c r="AG190" i="1"/>
  <c r="AG196" i="1"/>
  <c r="S216" i="1"/>
  <c r="O147" i="1"/>
  <c r="AD162" i="1"/>
  <c r="Z164" i="1"/>
  <c r="AD166" i="1"/>
  <c r="AE166" i="1" s="1"/>
  <c r="AF166" i="1" s="1"/>
  <c r="Z168" i="1"/>
  <c r="Q156" i="1"/>
  <c r="AD169" i="1"/>
  <c r="Z171" i="1"/>
  <c r="AE171" i="1" s="1"/>
  <c r="AD173" i="1"/>
  <c r="AE178" i="1"/>
  <c r="AF178" i="1" s="1"/>
  <c r="AE179" i="1"/>
  <c r="AF179" i="1" s="1"/>
  <c r="Z188" i="1"/>
  <c r="AG182" i="1"/>
  <c r="AR182" i="1"/>
  <c r="O150" i="1"/>
  <c r="O157" i="1"/>
  <c r="O161" i="1"/>
  <c r="O164" i="1"/>
  <c r="O166" i="1"/>
  <c r="AU171" i="1"/>
  <c r="Z191" i="1"/>
  <c r="AG195" i="1"/>
  <c r="Z165" i="1"/>
  <c r="Z172" i="1"/>
  <c r="AE180" i="1"/>
  <c r="AF180" i="1" s="1"/>
  <c r="AT168" i="1"/>
  <c r="R168" i="1"/>
  <c r="AA183" i="1"/>
  <c r="AS183" i="1"/>
  <c r="S182" i="1"/>
  <c r="AS180" i="1"/>
  <c r="AA180" i="1"/>
  <c r="AD184" i="1"/>
  <c r="AD188" i="1"/>
  <c r="AG188" i="1" s="1"/>
  <c r="O188" i="1"/>
  <c r="S194" i="1"/>
  <c r="O193" i="1"/>
  <c r="AR194" i="1"/>
  <c r="AP221" i="1"/>
  <c r="AN221" i="1"/>
  <c r="AQ221" i="1"/>
  <c r="AL221" i="1"/>
  <c r="O176" i="1"/>
  <c r="O179" i="1"/>
  <c r="AD193" i="1"/>
  <c r="AG193" i="1" s="1"/>
  <c r="Z194" i="1"/>
  <c r="S191" i="1"/>
  <c r="AU191" i="1"/>
  <c r="R200" i="1"/>
  <c r="AT200" i="1"/>
  <c r="AA217" i="1"/>
  <c r="AS217" i="1"/>
  <c r="AE217" i="1"/>
  <c r="AF217" i="1" s="1"/>
  <c r="AD185" i="1"/>
  <c r="AE185" i="1" s="1"/>
  <c r="AF185" i="1" s="1"/>
  <c r="AD189" i="1"/>
  <c r="Q177" i="1"/>
  <c r="AR177" i="1"/>
  <c r="AD198" i="1"/>
  <c r="Z200" i="1"/>
  <c r="AT192" i="1"/>
  <c r="R192" i="1"/>
  <c r="AP211" i="1"/>
  <c r="AL211" i="1"/>
  <c r="AQ211" i="1"/>
  <c r="AN211" i="1"/>
  <c r="O173" i="1"/>
  <c r="O178" i="1"/>
  <c r="AD192" i="1"/>
  <c r="R188" i="1"/>
  <c r="Z202" i="1"/>
  <c r="AT191" i="1"/>
  <c r="R191" i="1"/>
  <c r="AG207" i="1"/>
  <c r="AL223" i="1"/>
  <c r="AP223" i="1"/>
  <c r="AN223" i="1"/>
  <c r="AG164" i="1"/>
  <c r="AG171" i="1"/>
  <c r="AG175" i="1"/>
  <c r="Z196" i="1"/>
  <c r="AR185" i="1"/>
  <c r="O212" i="1"/>
  <c r="O170" i="1"/>
  <c r="O172" i="1"/>
  <c r="O177" i="1"/>
  <c r="AD191" i="1"/>
  <c r="AG191" i="1" s="1"/>
  <c r="Z193" i="1"/>
  <c r="AD194" i="1"/>
  <c r="Z199" i="1"/>
  <c r="O195" i="1"/>
  <c r="AR197" i="1"/>
  <c r="AN212" i="1"/>
  <c r="AP212" i="1"/>
  <c r="AL212" i="1"/>
  <c r="S224" i="1"/>
  <c r="AU224" i="1"/>
  <c r="AP229" i="1"/>
  <c r="AN229" i="1"/>
  <c r="AL229" i="1"/>
  <c r="R181" i="1"/>
  <c r="Z195" i="1"/>
  <c r="R184" i="1"/>
  <c r="AD197" i="1"/>
  <c r="AG197" i="1" s="1"/>
  <c r="Z201" i="1"/>
  <c r="AR192" i="1"/>
  <c r="AP200" i="1"/>
  <c r="AN200" i="1"/>
  <c r="AD205" i="1"/>
  <c r="AG205" i="1" s="1"/>
  <c r="O200" i="1"/>
  <c r="AP196" i="1"/>
  <c r="AL199" i="1"/>
  <c r="AP199" i="1"/>
  <c r="AQ200" i="1"/>
  <c r="AR201" i="1"/>
  <c r="R205" i="1"/>
  <c r="Z207" i="1"/>
  <c r="AE207" i="1" s="1"/>
  <c r="O214" i="1"/>
  <c r="AT208" i="1"/>
  <c r="R212" i="1"/>
  <c r="AG214" i="1"/>
  <c r="AR224" i="1"/>
  <c r="AG224" i="1"/>
  <c r="AR246" i="1"/>
  <c r="AG246" i="1"/>
  <c r="Z203" i="1"/>
  <c r="O199" i="1"/>
  <c r="O204" i="1"/>
  <c r="AR200" i="1"/>
  <c r="AP203" i="1"/>
  <c r="AL203" i="1"/>
  <c r="AE210" i="1"/>
  <c r="AF210" i="1" s="1"/>
  <c r="AQ212" i="1"/>
  <c r="AR213" i="1"/>
  <c r="AG213" i="1"/>
  <c r="AF215" i="1"/>
  <c r="O222" i="1"/>
  <c r="S246" i="1"/>
  <c r="AU246" i="1"/>
  <c r="O185" i="1"/>
  <c r="O189" i="1"/>
  <c r="O187" i="1"/>
  <c r="O196" i="1"/>
  <c r="AR205" i="1"/>
  <c r="AP205" i="1"/>
  <c r="AL208" i="1"/>
  <c r="R209" i="1"/>
  <c r="AA213" i="1"/>
  <c r="AP213" i="1"/>
  <c r="AA215" i="1"/>
  <c r="AS215" i="1"/>
  <c r="AT216" i="1"/>
  <c r="AQ223" i="1"/>
  <c r="AA224" i="1"/>
  <c r="R242" i="1"/>
  <c r="O208" i="1"/>
  <c r="AF212" i="1"/>
  <c r="AR221" i="1"/>
  <c r="AG221" i="1"/>
  <c r="AS222" i="1"/>
  <c r="AE222" i="1"/>
  <c r="AF222" i="1" s="1"/>
  <c r="AA222" i="1"/>
  <c r="AE255" i="1"/>
  <c r="AF255" i="1" s="1"/>
  <c r="AA255" i="1"/>
  <c r="AS255" i="1"/>
  <c r="O183" i="1"/>
  <c r="O184" i="1"/>
  <c r="O190" i="1"/>
  <c r="O197" i="1"/>
  <c r="AT194" i="1"/>
  <c r="R197" i="1"/>
  <c r="O206" i="1"/>
  <c r="AP204" i="1"/>
  <c r="AL207" i="1"/>
  <c r="AP207" i="1"/>
  <c r="AQ208" i="1"/>
  <c r="AR209" i="1"/>
  <c r="AG209" i="1"/>
  <c r="AR212" i="1"/>
  <c r="AE213" i="1"/>
  <c r="AF213" i="1" s="1"/>
  <c r="AS213" i="1"/>
  <c r="AS214" i="1"/>
  <c r="AE214" i="1"/>
  <c r="AF214" i="1" s="1"/>
  <c r="AG215" i="1"/>
  <c r="R217" i="1"/>
  <c r="AN220" i="1"/>
  <c r="AL220" i="1"/>
  <c r="AS223" i="1"/>
  <c r="R259" i="1"/>
  <c r="AT259" i="1"/>
  <c r="AR208" i="1"/>
  <c r="AA209" i="1"/>
  <c r="AS209" i="1"/>
  <c r="O220" i="1"/>
  <c r="AL215" i="1"/>
  <c r="AP215" i="1"/>
  <c r="AE247" i="1"/>
  <c r="AF247" i="1" s="1"/>
  <c r="AA247" i="1"/>
  <c r="AS247" i="1"/>
  <c r="AR254" i="1"/>
  <c r="AG254" i="1"/>
  <c r="R201" i="1"/>
  <c r="AA208" i="1"/>
  <c r="AR216" i="1"/>
  <c r="AG216" i="1"/>
  <c r="O228" i="1"/>
  <c r="AA231" i="1"/>
  <c r="AS231" i="1"/>
  <c r="AP237" i="1"/>
  <c r="AN237" i="1"/>
  <c r="AL237" i="1"/>
  <c r="S254" i="1"/>
  <c r="AU254" i="1"/>
  <c r="AP253" i="1"/>
  <c r="AN253" i="1"/>
  <c r="AL253" i="1"/>
  <c r="S262" i="1"/>
  <c r="O203" i="1"/>
  <c r="O211" i="1"/>
  <c r="O219" i="1"/>
  <c r="AG217" i="1"/>
  <c r="AL219" i="1"/>
  <c r="O227" i="1"/>
  <c r="AA221" i="1"/>
  <c r="AE223" i="1"/>
  <c r="AF223" i="1" s="1"/>
  <c r="AL224" i="1"/>
  <c r="AF228" i="1"/>
  <c r="AQ229" i="1"/>
  <c r="AE231" i="1"/>
  <c r="AF231" i="1" s="1"/>
  <c r="AP245" i="1"/>
  <c r="AN245" i="1"/>
  <c r="AL245" i="1"/>
  <c r="O202" i="1"/>
  <c r="O210" i="1"/>
  <c r="O218" i="1"/>
  <c r="O226" i="1"/>
  <c r="R224" i="1"/>
  <c r="AF239" i="1"/>
  <c r="AA239" i="1"/>
  <c r="AS239" i="1"/>
  <c r="AQ253" i="1"/>
  <c r="AN219" i="1"/>
  <c r="AQ224" i="1"/>
  <c r="AN224" i="1"/>
  <c r="AR230" i="1"/>
  <c r="AG230" i="1"/>
  <c r="AQ237" i="1"/>
  <c r="AA272" i="1"/>
  <c r="AS272" i="1"/>
  <c r="AA280" i="1"/>
  <c r="AS280" i="1"/>
  <c r="AS294" i="1"/>
  <c r="AA294" i="1"/>
  <c r="O207" i="1"/>
  <c r="O215" i="1"/>
  <c r="O223" i="1"/>
  <c r="AS224" i="1"/>
  <c r="S238" i="1"/>
  <c r="AU238" i="1"/>
  <c r="R234" i="1"/>
  <c r="AR238" i="1"/>
  <c r="AG238" i="1"/>
  <c r="AF240" i="1"/>
  <c r="AT267" i="1"/>
  <c r="R267" i="1"/>
  <c r="O232" i="1"/>
  <c r="AA226" i="1"/>
  <c r="AP228" i="1"/>
  <c r="AF229" i="1"/>
  <c r="AL232" i="1"/>
  <c r="O240" i="1"/>
  <c r="AA234" i="1"/>
  <c r="AL240" i="1"/>
  <c r="O248" i="1"/>
  <c r="O256" i="1"/>
  <c r="AL262" i="1"/>
  <c r="AP262" i="1"/>
  <c r="AN262" i="1"/>
  <c r="AF263" i="1"/>
  <c r="AF275" i="1"/>
  <c r="S231" i="1"/>
  <c r="AU231" i="1"/>
  <c r="AA225" i="1"/>
  <c r="AN225" i="1"/>
  <c r="AP227" i="1"/>
  <c r="AG229" i="1"/>
  <c r="AS230" i="1"/>
  <c r="AL231" i="1"/>
  <c r="O239" i="1"/>
  <c r="AA233" i="1"/>
  <c r="AP235" i="1"/>
  <c r="AF236" i="1"/>
  <c r="AG237" i="1"/>
  <c r="AS238" i="1"/>
  <c r="AL239" i="1"/>
  <c r="O247" i="1"/>
  <c r="AA241" i="1"/>
  <c r="AN241" i="1"/>
  <c r="AP243" i="1"/>
  <c r="AF244" i="1"/>
  <c r="AG245" i="1"/>
  <c r="AR245" i="1"/>
  <c r="AS246" i="1"/>
  <c r="AL247" i="1"/>
  <c r="O255" i="1"/>
  <c r="AA249" i="1"/>
  <c r="AN249" i="1"/>
  <c r="AF252" i="1"/>
  <c r="AG253" i="1"/>
  <c r="AR253" i="1"/>
  <c r="AS254" i="1"/>
  <c r="AL255" i="1"/>
  <c r="AA256" i="1"/>
  <c r="AS256" i="1"/>
  <c r="AT273" i="1"/>
  <c r="R273" i="1"/>
  <c r="AP284" i="1"/>
  <c r="AN284" i="1"/>
  <c r="AL284" i="1"/>
  <c r="AR285" i="1"/>
  <c r="AL286" i="1"/>
  <c r="AP286" i="1"/>
  <c r="AN286" i="1"/>
  <c r="AR287" i="1"/>
  <c r="AG287" i="1"/>
  <c r="AF226" i="1"/>
  <c r="AS236" i="1"/>
  <c r="AN239" i="1"/>
  <c r="AF242" i="1"/>
  <c r="AG243" i="1"/>
  <c r="AS244" i="1"/>
  <c r="AN247" i="1"/>
  <c r="AF250" i="1"/>
  <c r="AG251" i="1"/>
  <c r="AN255" i="1"/>
  <c r="AP258" i="1"/>
  <c r="AL258" i="1"/>
  <c r="AQ262" i="1"/>
  <c r="AA270" i="1"/>
  <c r="AR271" i="1"/>
  <c r="AG271" i="1"/>
  <c r="AE272" i="1"/>
  <c r="AF272" i="1" s="1"/>
  <c r="AE280" i="1"/>
  <c r="AF280" i="1" s="1"/>
  <c r="AF283" i="1"/>
  <c r="AA287" i="1"/>
  <c r="AE294" i="1"/>
  <c r="AF294" i="1" s="1"/>
  <c r="AF225" i="1"/>
  <c r="AG226" i="1"/>
  <c r="AL228" i="1"/>
  <c r="O236" i="1"/>
  <c r="AN230" i="1"/>
  <c r="AG234" i="1"/>
  <c r="AL236" i="1"/>
  <c r="O244" i="1"/>
  <c r="AN238" i="1"/>
  <c r="AG242" i="1"/>
  <c r="AL244" i="1"/>
  <c r="O252" i="1"/>
  <c r="AA246" i="1"/>
  <c r="AN246" i="1"/>
  <c r="AG250" i="1"/>
  <c r="AL252" i="1"/>
  <c r="O260" i="1"/>
  <c r="AA254" i="1"/>
  <c r="AF256" i="1"/>
  <c r="O263" i="1"/>
  <c r="AA257" i="1"/>
  <c r="AL259" i="1"/>
  <c r="AR260" i="1"/>
  <c r="AG260" i="1"/>
  <c r="AU271" i="1"/>
  <c r="AE270" i="1"/>
  <c r="AF270" i="1" s="1"/>
  <c r="AE278" i="1"/>
  <c r="AF278" i="1" s="1"/>
  <c r="AA278" i="1"/>
  <c r="AR279" i="1"/>
  <c r="AG279" i="1"/>
  <c r="AG225" i="1"/>
  <c r="O235" i="1"/>
  <c r="AG233" i="1"/>
  <c r="O243" i="1"/>
  <c r="AG241" i="1"/>
  <c r="O251" i="1"/>
  <c r="AG249" i="1"/>
  <c r="O259" i="1"/>
  <c r="AG256" i="1"/>
  <c r="AN258" i="1"/>
  <c r="AQ259" i="1"/>
  <c r="AP260" i="1"/>
  <c r="AA262" i="1"/>
  <c r="AP268" i="1"/>
  <c r="AN268" i="1"/>
  <c r="AL268" i="1"/>
  <c r="AL270" i="1"/>
  <c r="AP270" i="1"/>
  <c r="AN270" i="1"/>
  <c r="AA271" i="1"/>
  <c r="AQ286" i="1"/>
  <c r="R289" i="1"/>
  <c r="AE290" i="1"/>
  <c r="AF290" i="1" s="1"/>
  <c r="AG290" i="1"/>
  <c r="O234" i="1"/>
  <c r="AG232" i="1"/>
  <c r="O242" i="1"/>
  <c r="AG240" i="1"/>
  <c r="O250" i="1"/>
  <c r="AG248" i="1"/>
  <c r="O258" i="1"/>
  <c r="AE257" i="1"/>
  <c r="AF257" i="1" s="1"/>
  <c r="AA264" i="1"/>
  <c r="AS264" i="1"/>
  <c r="AF264" i="1"/>
  <c r="AT265" i="1"/>
  <c r="R265" i="1"/>
  <c r="AR269" i="1"/>
  <c r="AP276" i="1"/>
  <c r="AN276" i="1"/>
  <c r="AL276" i="1"/>
  <c r="AL278" i="1"/>
  <c r="AP278" i="1"/>
  <c r="AN278" i="1"/>
  <c r="AR293" i="1"/>
  <c r="AG293" i="1"/>
  <c r="O264" i="1"/>
  <c r="AF259" i="1"/>
  <c r="AR263" i="1"/>
  <c r="AG263" i="1"/>
  <c r="AA286" i="1"/>
  <c r="AA288" i="1"/>
  <c r="AS288" i="1"/>
  <c r="AF288" i="1"/>
  <c r="AP292" i="1"/>
  <c r="AN292" i="1"/>
  <c r="AL292" i="1"/>
  <c r="O268" i="1"/>
  <c r="AG266" i="1"/>
  <c r="AS267" i="1"/>
  <c r="O276" i="1"/>
  <c r="AU276" i="1" s="1"/>
  <c r="AF273" i="1"/>
  <c r="AG274" i="1"/>
  <c r="AR274" i="1"/>
  <c r="AS275" i="1"/>
  <c r="O284" i="1"/>
  <c r="AU284" i="1" s="1"/>
  <c r="AP280" i="1"/>
  <c r="AG282" i="1"/>
  <c r="AS283" i="1"/>
  <c r="O292" i="1"/>
  <c r="S292" i="1" s="1"/>
  <c r="AP288" i="1"/>
  <c r="AF289" i="1"/>
  <c r="AN294" i="1"/>
  <c r="AP296" i="1"/>
  <c r="O267" i="1"/>
  <c r="AA261" i="1"/>
  <c r="AL267" i="1"/>
  <c r="O275" i="1"/>
  <c r="S275" i="1" s="1"/>
  <c r="AL275" i="1"/>
  <c r="O283" i="1"/>
  <c r="S283" i="1" s="1"/>
  <c r="AA277" i="1"/>
  <c r="AG281" i="1"/>
  <c r="AS282" i="1"/>
  <c r="AL283" i="1"/>
  <c r="O291" i="1"/>
  <c r="AU291" i="1" s="1"/>
  <c r="AA285" i="1"/>
  <c r="AN285" i="1"/>
  <c r="AG289" i="1"/>
  <c r="AS290" i="1"/>
  <c r="AL291" i="1"/>
  <c r="AA293" i="1"/>
  <c r="AN293" i="1"/>
  <c r="AF296" i="1"/>
  <c r="O266" i="1"/>
  <c r="AG264" i="1"/>
  <c r="AL266" i="1"/>
  <c r="O274" i="1"/>
  <c r="AG272" i="1"/>
  <c r="AL274" i="1"/>
  <c r="O282" i="1"/>
  <c r="AU282" i="1" s="1"/>
  <c r="AF279" i="1"/>
  <c r="R280" i="1"/>
  <c r="AG280" i="1"/>
  <c r="O290" i="1"/>
  <c r="S290" i="1" s="1"/>
  <c r="AG288" i="1"/>
  <c r="AL290" i="1"/>
  <c r="AA292" i="1"/>
  <c r="AP294" i="1"/>
  <c r="AF295" i="1"/>
  <c r="AG296" i="1"/>
  <c r="AA259" i="1"/>
  <c r="AA267" i="1"/>
  <c r="AA275" i="1"/>
  <c r="AA283" i="1"/>
  <c r="AE285" i="1"/>
  <c r="AF285" i="1" s="1"/>
  <c r="AG295" i="1"/>
  <c r="AS296" i="1"/>
  <c r="O272" i="1"/>
  <c r="AF269" i="1"/>
  <c r="R270" i="1"/>
  <c r="AG270" i="1"/>
  <c r="O280" i="1"/>
  <c r="S280" i="1" s="1"/>
  <c r="AN274" i="1"/>
  <c r="AF277" i="1"/>
  <c r="R278" i="1"/>
  <c r="AG278" i="1"/>
  <c r="AL280" i="1"/>
  <c r="O288" i="1"/>
  <c r="AU288" i="1" s="1"/>
  <c r="AG286" i="1"/>
  <c r="O296" i="1"/>
  <c r="AU296" i="1" s="1"/>
  <c r="AG294" i="1"/>
  <c r="AL296" i="1"/>
  <c r="O270" i="1"/>
  <c r="AG268" i="1"/>
  <c r="O278" i="1"/>
  <c r="AU278" i="1" s="1"/>
  <c r="AG276" i="1"/>
  <c r="O286" i="1"/>
  <c r="AU286" i="1" s="1"/>
  <c r="AG284" i="1"/>
  <c r="O294" i="1"/>
  <c r="AU294" i="1" s="1"/>
  <c r="AG292" i="1"/>
  <c r="AU275" i="1"/>
  <c r="S295" i="1"/>
  <c r="AU295" i="1"/>
  <c r="S296" i="1"/>
  <c r="O169" i="1"/>
  <c r="O101" i="1"/>
  <c r="O160" i="1"/>
  <c r="O213" i="1"/>
  <c r="O221" i="1"/>
  <c r="O269" i="1"/>
  <c r="O277" i="1"/>
  <c r="O285" i="1"/>
  <c r="O289" i="1"/>
  <c r="O102" i="1"/>
  <c r="O117" i="1"/>
  <c r="O201" i="1"/>
  <c r="O209" i="1"/>
  <c r="O225" i="1"/>
  <c r="O229" i="1"/>
  <c r="O237" i="1"/>
  <c r="O249" i="1"/>
  <c r="O253" i="1"/>
  <c r="O257" i="1"/>
  <c r="O265" i="1"/>
  <c r="O168" i="1"/>
  <c r="O174" i="1"/>
  <c r="O180" i="1"/>
  <c r="O186" i="1"/>
  <c r="O192" i="1"/>
  <c r="O198" i="1"/>
  <c r="O153" i="1"/>
  <c r="O159" i="1"/>
  <c r="O163" i="1"/>
  <c r="O181" i="1"/>
  <c r="O99" i="1"/>
  <c r="O135" i="1"/>
  <c r="O217" i="1"/>
  <c r="O241" i="1"/>
  <c r="O245" i="1"/>
  <c r="O261" i="1"/>
  <c r="O273" i="1"/>
  <c r="O293" i="1"/>
  <c r="O175" i="1"/>
  <c r="O205" i="1"/>
  <c r="O233" i="1"/>
  <c r="O281" i="1"/>
  <c r="AU165" i="1" l="1"/>
  <c r="AS190" i="1"/>
  <c r="AU111" i="1"/>
  <c r="AA190" i="1"/>
  <c r="AE153" i="1"/>
  <c r="AU112" i="1"/>
  <c r="S299" i="1"/>
  <c r="S291" i="1"/>
  <c r="AA169" i="1"/>
  <c r="S284" i="1"/>
  <c r="S287" i="1"/>
  <c r="S109" i="1"/>
  <c r="AE187" i="1"/>
  <c r="AF187" i="1" s="1"/>
  <c r="AA27" i="1"/>
  <c r="AA181" i="1"/>
  <c r="AE128" i="1"/>
  <c r="AF128" i="1" s="1"/>
  <c r="AS178" i="1"/>
  <c r="AE181" i="1"/>
  <c r="AF181" i="1" s="1"/>
  <c r="AU145" i="1"/>
  <c r="AE177" i="1"/>
  <c r="AF177" i="1" s="1"/>
  <c r="AS186" i="1"/>
  <c r="AR47" i="1"/>
  <c r="AE192" i="1"/>
  <c r="AF192" i="1" s="1"/>
  <c r="AA192" i="1"/>
  <c r="AU95" i="1"/>
  <c r="AA59" i="1"/>
  <c r="AE148" i="1"/>
  <c r="AU120" i="1"/>
  <c r="AU151" i="1"/>
  <c r="AR51" i="1"/>
  <c r="AS187" i="1"/>
  <c r="AU290" i="1"/>
  <c r="AE186" i="1"/>
  <c r="AF186" i="1" s="1"/>
  <c r="AG133" i="1"/>
  <c r="S133" i="1"/>
  <c r="AE124" i="1"/>
  <c r="S124" i="1"/>
  <c r="AA84" i="1"/>
  <c r="AR26" i="1"/>
  <c r="AE174" i="1"/>
  <c r="AF174" i="1" s="1"/>
  <c r="AU283" i="1"/>
  <c r="AU230" i="1"/>
  <c r="AE202" i="1"/>
  <c r="AG185" i="1"/>
  <c r="AU126" i="1"/>
  <c r="AA63" i="1"/>
  <c r="AA43" i="1"/>
  <c r="AE169" i="1"/>
  <c r="AF169" i="1" s="1"/>
  <c r="AA23" i="1"/>
  <c r="AF161" i="1"/>
  <c r="AF183" i="1"/>
  <c r="S294" i="1"/>
  <c r="AU279" i="1"/>
  <c r="AU292" i="1"/>
  <c r="AE203" i="1"/>
  <c r="AF203" i="1" s="1"/>
  <c r="AS174" i="1"/>
  <c r="AS161" i="1"/>
  <c r="AS166" i="1"/>
  <c r="S129" i="1"/>
  <c r="AA70" i="1"/>
  <c r="AA68" i="1"/>
  <c r="AG108" i="1"/>
  <c r="AG107" i="1"/>
  <c r="AE176" i="1"/>
  <c r="AF176" i="1" s="1"/>
  <c r="AE175" i="1"/>
  <c r="AF175" i="1" s="1"/>
  <c r="AG136" i="1"/>
  <c r="AG152" i="1"/>
  <c r="S276" i="1"/>
  <c r="AG208" i="1"/>
  <c r="AE206" i="1"/>
  <c r="AF206" i="1" s="1"/>
  <c r="AE173" i="1"/>
  <c r="AF173" i="1" s="1"/>
  <c r="AG151" i="1"/>
  <c r="AE163" i="1"/>
  <c r="AG109" i="1"/>
  <c r="AA81" i="1"/>
  <c r="AA75" i="1"/>
  <c r="AA71" i="1"/>
  <c r="AA85" i="1"/>
  <c r="AE144" i="1"/>
  <c r="AF144" i="1" s="1"/>
  <c r="AG145" i="1"/>
  <c r="AG181" i="1"/>
  <c r="AA39" i="1"/>
  <c r="S282" i="1"/>
  <c r="S288" i="1"/>
  <c r="AA82" i="1"/>
  <c r="AU280" i="1"/>
  <c r="AA80" i="1"/>
  <c r="AG112" i="1"/>
  <c r="AE158" i="1"/>
  <c r="AU297" i="1"/>
  <c r="S297" i="1"/>
  <c r="AE205" i="1"/>
  <c r="AE197" i="1"/>
  <c r="AE194" i="1"/>
  <c r="AF194" i="1" s="1"/>
  <c r="AE196" i="1"/>
  <c r="AF196" i="1" s="1"/>
  <c r="AG137" i="1"/>
  <c r="AA77" i="1"/>
  <c r="AE160" i="1"/>
  <c r="AF160" i="1" s="1"/>
  <c r="AA44" i="1"/>
  <c r="AU298" i="1"/>
  <c r="S298" i="1"/>
  <c r="AA42" i="1"/>
  <c r="S286" i="1"/>
  <c r="AE135" i="1"/>
  <c r="AF135" i="1" s="1"/>
  <c r="S265" i="1"/>
  <c r="AU265" i="1"/>
  <c r="S226" i="1"/>
  <c r="AU226" i="1"/>
  <c r="S219" i="1"/>
  <c r="AU219" i="1"/>
  <c r="S153" i="1"/>
  <c r="AU153" i="1"/>
  <c r="S117" i="1"/>
  <c r="AU117" i="1"/>
  <c r="S278" i="1"/>
  <c r="S241" i="1"/>
  <c r="AU241" i="1"/>
  <c r="S198" i="1"/>
  <c r="AU198" i="1"/>
  <c r="S253" i="1"/>
  <c r="AU253" i="1"/>
  <c r="S102" i="1"/>
  <c r="AU102" i="1"/>
  <c r="S101" i="1"/>
  <c r="AU101" i="1"/>
  <c r="S267" i="1"/>
  <c r="AU267" i="1"/>
  <c r="S215" i="1"/>
  <c r="AU215" i="1"/>
  <c r="S210" i="1"/>
  <c r="AU210" i="1"/>
  <c r="S203" i="1"/>
  <c r="AU203" i="1"/>
  <c r="S184" i="1"/>
  <c r="AU184" i="1"/>
  <c r="S189" i="1"/>
  <c r="AU189" i="1"/>
  <c r="S199" i="1"/>
  <c r="AU199" i="1"/>
  <c r="AS199" i="1"/>
  <c r="AA199" i="1"/>
  <c r="AS200" i="1"/>
  <c r="AA200" i="1"/>
  <c r="AA194" i="1"/>
  <c r="AS194" i="1"/>
  <c r="AS171" i="1"/>
  <c r="AF171" i="1"/>
  <c r="AA171" i="1"/>
  <c r="AE162" i="1"/>
  <c r="AF162" i="1" s="1"/>
  <c r="S156" i="1"/>
  <c r="AU156" i="1"/>
  <c r="AE199" i="1"/>
  <c r="AF199" i="1" s="1"/>
  <c r="AS198" i="1"/>
  <c r="AA198" i="1"/>
  <c r="AG167" i="1"/>
  <c r="AE167" i="1"/>
  <c r="AF167" i="1" s="1"/>
  <c r="S142" i="1"/>
  <c r="AU142" i="1"/>
  <c r="S128" i="1"/>
  <c r="AU128" i="1"/>
  <c r="AE200" i="1"/>
  <c r="AF200" i="1" s="1"/>
  <c r="AE139" i="1"/>
  <c r="AG139" i="1"/>
  <c r="S143" i="1"/>
  <c r="AU143" i="1"/>
  <c r="S125" i="1"/>
  <c r="AU125" i="1"/>
  <c r="AA130" i="1"/>
  <c r="AS130" i="1"/>
  <c r="S114" i="1"/>
  <c r="AU114" i="1"/>
  <c r="AA123" i="1"/>
  <c r="AS123" i="1"/>
  <c r="AE140" i="1"/>
  <c r="AG140" i="1"/>
  <c r="AS125" i="1"/>
  <c r="AA125" i="1"/>
  <c r="S108" i="1"/>
  <c r="AU108" i="1"/>
  <c r="AE156" i="1"/>
  <c r="AF156" i="1" s="1"/>
  <c r="AS118" i="1"/>
  <c r="AA118" i="1"/>
  <c r="AE125" i="1"/>
  <c r="AF125" i="1" s="1"/>
  <c r="AG125" i="1"/>
  <c r="AP116" i="1"/>
  <c r="AN116" i="1"/>
  <c r="AL116" i="1"/>
  <c r="AA28" i="1"/>
  <c r="AR28" i="1"/>
  <c r="AR86" i="1"/>
  <c r="AA86" i="1"/>
  <c r="T5" i="1"/>
  <c r="L4" i="1"/>
  <c r="BF4" i="1"/>
  <c r="AA60" i="1"/>
  <c r="S183" i="1"/>
  <c r="AU183" i="1"/>
  <c r="S185" i="1"/>
  <c r="AU185" i="1"/>
  <c r="AS203" i="1"/>
  <c r="AA203" i="1"/>
  <c r="S214" i="1"/>
  <c r="AU214" i="1"/>
  <c r="AS202" i="1"/>
  <c r="AA202" i="1"/>
  <c r="AF202" i="1"/>
  <c r="AE198" i="1"/>
  <c r="AF198" i="1" s="1"/>
  <c r="AG198" i="1"/>
  <c r="AE193" i="1"/>
  <c r="AF193" i="1" s="1"/>
  <c r="AG194" i="1"/>
  <c r="AE188" i="1"/>
  <c r="AF188" i="1" s="1"/>
  <c r="AG166" i="1"/>
  <c r="S148" i="1"/>
  <c r="AU148" i="1"/>
  <c r="AA197" i="1"/>
  <c r="AF197" i="1"/>
  <c r="AS197" i="1"/>
  <c r="AA156" i="1"/>
  <c r="AS156" i="1"/>
  <c r="AA146" i="1"/>
  <c r="AS146" i="1"/>
  <c r="S162" i="1"/>
  <c r="AU162" i="1"/>
  <c r="AE149" i="1"/>
  <c r="S123" i="1"/>
  <c r="AU123" i="1"/>
  <c r="S136" i="1"/>
  <c r="AU136" i="1"/>
  <c r="S97" i="1"/>
  <c r="AU97" i="1"/>
  <c r="AG160" i="1"/>
  <c r="AS129" i="1"/>
  <c r="AA129" i="1"/>
  <c r="AG118" i="1"/>
  <c r="AE118" i="1"/>
  <c r="AF118" i="1" s="1"/>
  <c r="AR92" i="1"/>
  <c r="AA92" i="1"/>
  <c r="AG142" i="1"/>
  <c r="AF152" i="1"/>
  <c r="AA152" i="1"/>
  <c r="AS152" i="1"/>
  <c r="AA89" i="1"/>
  <c r="AR89" i="1"/>
  <c r="AG154" i="1"/>
  <c r="AE154" i="1"/>
  <c r="AF154" i="1" s="1"/>
  <c r="AG134" i="1"/>
  <c r="AE134" i="1"/>
  <c r="AF134" i="1" s="1"/>
  <c r="S119" i="1"/>
  <c r="AU119" i="1"/>
  <c r="AE141" i="1"/>
  <c r="AF141" i="1" s="1"/>
  <c r="AB93" i="1"/>
  <c r="AM92" i="1"/>
  <c r="BG92" i="1"/>
  <c r="AI92" i="1"/>
  <c r="AE155" i="1"/>
  <c r="AF155" i="1" s="1"/>
  <c r="AG110" i="1"/>
  <c r="AA34" i="1"/>
  <c r="S217" i="1"/>
  <c r="AU217" i="1"/>
  <c r="S192" i="1"/>
  <c r="AU192" i="1"/>
  <c r="S249" i="1"/>
  <c r="AU249" i="1"/>
  <c r="S169" i="1"/>
  <c r="AU169" i="1"/>
  <c r="S250" i="1"/>
  <c r="AU250" i="1"/>
  <c r="S251" i="1"/>
  <c r="AU251" i="1"/>
  <c r="S244" i="1"/>
  <c r="AU244" i="1"/>
  <c r="S207" i="1"/>
  <c r="AU207" i="1"/>
  <c r="S202" i="1"/>
  <c r="AU202" i="1"/>
  <c r="S205" i="1"/>
  <c r="AU205" i="1"/>
  <c r="S135" i="1"/>
  <c r="AU135" i="1"/>
  <c r="S186" i="1"/>
  <c r="AU186" i="1"/>
  <c r="S237" i="1"/>
  <c r="AU237" i="1"/>
  <c r="S274" i="1"/>
  <c r="AU274" i="1"/>
  <c r="AF207" i="1"/>
  <c r="AS207" i="1"/>
  <c r="AA207" i="1"/>
  <c r="AG192" i="1"/>
  <c r="AA195" i="1"/>
  <c r="AS195" i="1"/>
  <c r="AS193" i="1"/>
  <c r="AA193" i="1"/>
  <c r="S179" i="1"/>
  <c r="AU179" i="1"/>
  <c r="AG173" i="1"/>
  <c r="AA172" i="1"/>
  <c r="AS172" i="1"/>
  <c r="S166" i="1"/>
  <c r="AU166" i="1"/>
  <c r="AS188" i="1"/>
  <c r="AA188" i="1"/>
  <c r="AG144" i="1"/>
  <c r="AA167" i="1"/>
  <c r="AS167" i="1"/>
  <c r="AG169" i="1"/>
  <c r="S158" i="1"/>
  <c r="AU158" i="1"/>
  <c r="AA160" i="1"/>
  <c r="AS160" i="1"/>
  <c r="S141" i="1"/>
  <c r="AU141" i="1"/>
  <c r="AE159" i="1"/>
  <c r="S92" i="1"/>
  <c r="AU92" i="1"/>
  <c r="AS148" i="1"/>
  <c r="AF148" i="1"/>
  <c r="AA148" i="1"/>
  <c r="AE129" i="1"/>
  <c r="AF129" i="1" s="1"/>
  <c r="AG129" i="1"/>
  <c r="AG116" i="1"/>
  <c r="AE116" i="1"/>
  <c r="AF116" i="1" s="1"/>
  <c r="AS135" i="1"/>
  <c r="AA135" i="1"/>
  <c r="AS155" i="1"/>
  <c r="AA155" i="1"/>
  <c r="AR88" i="1"/>
  <c r="AA88" i="1"/>
  <c r="S98" i="1"/>
  <c r="AU98" i="1"/>
  <c r="AG157" i="1"/>
  <c r="AE157" i="1"/>
  <c r="AF157" i="1" s="1"/>
  <c r="S175" i="1"/>
  <c r="AU175" i="1"/>
  <c r="S99" i="1"/>
  <c r="AU99" i="1"/>
  <c r="S180" i="1"/>
  <c r="AU180" i="1"/>
  <c r="S229" i="1"/>
  <c r="AU229" i="1"/>
  <c r="S270" i="1"/>
  <c r="AU270" i="1"/>
  <c r="S268" i="1"/>
  <c r="AU268" i="1"/>
  <c r="S242" i="1"/>
  <c r="AU242" i="1"/>
  <c r="S243" i="1"/>
  <c r="AU243" i="1"/>
  <c r="S263" i="1"/>
  <c r="AU263" i="1"/>
  <c r="S256" i="1"/>
  <c r="AU256" i="1"/>
  <c r="S227" i="1"/>
  <c r="AU227" i="1"/>
  <c r="S220" i="1"/>
  <c r="AU220" i="1"/>
  <c r="S206" i="1"/>
  <c r="AU206" i="1"/>
  <c r="S200" i="1"/>
  <c r="AU200" i="1"/>
  <c r="AE191" i="1"/>
  <c r="AF191" i="1" s="1"/>
  <c r="AA196" i="1"/>
  <c r="AS196" i="1"/>
  <c r="S176" i="1"/>
  <c r="AU176" i="1"/>
  <c r="S193" i="1"/>
  <c r="AU193" i="1"/>
  <c r="AG184" i="1"/>
  <c r="AE184" i="1"/>
  <c r="AF184" i="1" s="1"/>
  <c r="AA165" i="1"/>
  <c r="AS165" i="1"/>
  <c r="S164" i="1"/>
  <c r="AU164" i="1"/>
  <c r="S147" i="1"/>
  <c r="AU147" i="1"/>
  <c r="AE165" i="1"/>
  <c r="AF165" i="1" s="1"/>
  <c r="AA143" i="1"/>
  <c r="AS143" i="1"/>
  <c r="AA157" i="1"/>
  <c r="AS157" i="1"/>
  <c r="AF159" i="1"/>
  <c r="AS159" i="1"/>
  <c r="AA159" i="1"/>
  <c r="AS162" i="1"/>
  <c r="AA162" i="1"/>
  <c r="AA134" i="1"/>
  <c r="AS134" i="1"/>
  <c r="S90" i="1"/>
  <c r="AU90" i="1"/>
  <c r="AG153" i="1"/>
  <c r="S139" i="1"/>
  <c r="AU139" i="1"/>
  <c r="AA150" i="1"/>
  <c r="AS150" i="1"/>
  <c r="S96" i="1"/>
  <c r="AU96" i="1"/>
  <c r="S106" i="1"/>
  <c r="AU106" i="1"/>
  <c r="AA126" i="1"/>
  <c r="AS126" i="1"/>
  <c r="AA121" i="1"/>
  <c r="AS121" i="1"/>
  <c r="AE122" i="1"/>
  <c r="AF122" i="1" s="1"/>
  <c r="AE127" i="1"/>
  <c r="AF127" i="1" s="1"/>
  <c r="AG127" i="1"/>
  <c r="S181" i="1"/>
  <c r="AU181" i="1"/>
  <c r="S225" i="1"/>
  <c r="AU225" i="1"/>
  <c r="S252" i="1"/>
  <c r="AU252" i="1"/>
  <c r="S248" i="1"/>
  <c r="AU248" i="1"/>
  <c r="S222" i="1"/>
  <c r="AU222" i="1"/>
  <c r="S177" i="1"/>
  <c r="AU177" i="1"/>
  <c r="S178" i="1"/>
  <c r="AU178" i="1"/>
  <c r="AG189" i="1"/>
  <c r="AE189" i="1"/>
  <c r="AF189" i="1" s="1"/>
  <c r="S161" i="1"/>
  <c r="AU161" i="1"/>
  <c r="AS168" i="1"/>
  <c r="AA168" i="1"/>
  <c r="AF204" i="1"/>
  <c r="AA204" i="1"/>
  <c r="AS204" i="1"/>
  <c r="AA163" i="1"/>
  <c r="AS163" i="1"/>
  <c r="AF163" i="1"/>
  <c r="AA205" i="1"/>
  <c r="AS205" i="1"/>
  <c r="AF205" i="1"/>
  <c r="S132" i="1"/>
  <c r="AU132" i="1"/>
  <c r="AG147" i="1"/>
  <c r="AE147" i="1"/>
  <c r="AF147" i="1" s="1"/>
  <c r="S155" i="1"/>
  <c r="AU155" i="1"/>
  <c r="S138" i="1"/>
  <c r="AU138" i="1"/>
  <c r="S91" i="1"/>
  <c r="AU91" i="1"/>
  <c r="S104" i="1"/>
  <c r="AU104" i="1"/>
  <c r="AA122" i="1"/>
  <c r="AS122" i="1"/>
  <c r="AR79" i="1"/>
  <c r="AA79" i="1"/>
  <c r="AR67" i="1"/>
  <c r="AA67" i="1"/>
  <c r="AF136" i="1"/>
  <c r="AS136" i="1"/>
  <c r="AA136" i="1"/>
  <c r="AR33" i="1"/>
  <c r="AA33" i="1"/>
  <c r="AA128" i="1"/>
  <c r="AS128" i="1"/>
  <c r="AR58" i="1"/>
  <c r="AA58" i="1"/>
  <c r="AG143" i="1"/>
  <c r="AE143" i="1"/>
  <c r="AF143" i="1" s="1"/>
  <c r="S174" i="1"/>
  <c r="AU174" i="1"/>
  <c r="S269" i="1"/>
  <c r="AU269" i="1"/>
  <c r="S272" i="1"/>
  <c r="AU272" i="1"/>
  <c r="S232" i="1"/>
  <c r="AU232" i="1"/>
  <c r="S273" i="1"/>
  <c r="AU273" i="1"/>
  <c r="S163" i="1"/>
  <c r="AU163" i="1"/>
  <c r="S168" i="1"/>
  <c r="AU168" i="1"/>
  <c r="S209" i="1"/>
  <c r="AU209" i="1"/>
  <c r="S221" i="1"/>
  <c r="AU221" i="1"/>
  <c r="S266" i="1"/>
  <c r="AU266" i="1"/>
  <c r="S234" i="1"/>
  <c r="AU234" i="1"/>
  <c r="S235" i="1"/>
  <c r="AU235" i="1"/>
  <c r="S255" i="1"/>
  <c r="AU255" i="1"/>
  <c r="S239" i="1"/>
  <c r="AU239" i="1"/>
  <c r="S172" i="1"/>
  <c r="AU172" i="1"/>
  <c r="S173" i="1"/>
  <c r="AU173" i="1"/>
  <c r="AE195" i="1"/>
  <c r="AF195" i="1" s="1"/>
  <c r="S157" i="1"/>
  <c r="AU157" i="1"/>
  <c r="AG162" i="1"/>
  <c r="AE172" i="1"/>
  <c r="AF172" i="1" s="1"/>
  <c r="AA149" i="1"/>
  <c r="AF149" i="1"/>
  <c r="AS149" i="1"/>
  <c r="AS206" i="1"/>
  <c r="AA206" i="1"/>
  <c r="AE146" i="1"/>
  <c r="AF146" i="1" s="1"/>
  <c r="AG146" i="1"/>
  <c r="AS158" i="1"/>
  <c r="AF158" i="1"/>
  <c r="AA158" i="1"/>
  <c r="S118" i="1"/>
  <c r="AU118" i="1"/>
  <c r="AG150" i="1"/>
  <c r="AE150" i="1"/>
  <c r="AF150" i="1" s="1"/>
  <c r="AG119" i="1"/>
  <c r="AE119" i="1"/>
  <c r="AF119" i="1" s="1"/>
  <c r="AE131" i="1"/>
  <c r="AF131" i="1" s="1"/>
  <c r="AA64" i="1"/>
  <c r="S137" i="1"/>
  <c r="AU137" i="1"/>
  <c r="AA62" i="1"/>
  <c r="AS120" i="1"/>
  <c r="AF120" i="1"/>
  <c r="AA120" i="1"/>
  <c r="S100" i="1"/>
  <c r="AU100" i="1"/>
  <c r="AI117" i="1"/>
  <c r="L117" i="1"/>
  <c r="T118" i="1"/>
  <c r="AM117" i="1"/>
  <c r="BF117" i="1"/>
  <c r="AE115" i="1"/>
  <c r="AF115" i="1" s="1"/>
  <c r="AG115" i="1"/>
  <c r="AR32" i="1"/>
  <c r="AA32" i="1"/>
  <c r="AR40" i="1"/>
  <c r="AA40" i="1"/>
  <c r="S103" i="1"/>
  <c r="AU103" i="1"/>
  <c r="AE121" i="1"/>
  <c r="AF121" i="1" s="1"/>
  <c r="AS119" i="1"/>
  <c r="AA119" i="1"/>
  <c r="AR35" i="1"/>
  <c r="AA35" i="1"/>
  <c r="AE130" i="1"/>
  <c r="AF130" i="1" s="1"/>
  <c r="S261" i="1"/>
  <c r="AU261" i="1"/>
  <c r="S213" i="1"/>
  <c r="AU213" i="1"/>
  <c r="S260" i="1"/>
  <c r="AU260" i="1"/>
  <c r="S247" i="1"/>
  <c r="AU247" i="1"/>
  <c r="S228" i="1"/>
  <c r="AU228" i="1"/>
  <c r="S197" i="1"/>
  <c r="AU197" i="1"/>
  <c r="S196" i="1"/>
  <c r="AU196" i="1"/>
  <c r="S204" i="1"/>
  <c r="AU204" i="1"/>
  <c r="S195" i="1"/>
  <c r="AU195" i="1"/>
  <c r="S170" i="1"/>
  <c r="AU170" i="1"/>
  <c r="S188" i="1"/>
  <c r="AU188" i="1"/>
  <c r="AA191" i="1"/>
  <c r="AS191" i="1"/>
  <c r="S150" i="1"/>
  <c r="AU150" i="1"/>
  <c r="AA189" i="1"/>
  <c r="AS189" i="1"/>
  <c r="AA170" i="1"/>
  <c r="AS170" i="1"/>
  <c r="S149" i="1"/>
  <c r="AU149" i="1"/>
  <c r="AE170" i="1"/>
  <c r="AF170" i="1" s="1"/>
  <c r="AE168" i="1"/>
  <c r="AF168" i="1" s="1"/>
  <c r="S130" i="1"/>
  <c r="AU130" i="1"/>
  <c r="AA153" i="1"/>
  <c r="AF153" i="1"/>
  <c r="AS153" i="1"/>
  <c r="S134" i="1"/>
  <c r="AU134" i="1"/>
  <c r="AA139" i="1"/>
  <c r="AS139" i="1"/>
  <c r="AF139" i="1"/>
  <c r="S116" i="1"/>
  <c r="AU116" i="1"/>
  <c r="AA147" i="1"/>
  <c r="AS147" i="1"/>
  <c r="AG117" i="1"/>
  <c r="AE117" i="1"/>
  <c r="AF117" i="1" s="1"/>
  <c r="AA127" i="1"/>
  <c r="AS127" i="1"/>
  <c r="S113" i="1"/>
  <c r="AU113" i="1"/>
  <c r="AA140" i="1"/>
  <c r="AS140" i="1"/>
  <c r="AF140" i="1"/>
  <c r="S93" i="1"/>
  <c r="AU93" i="1"/>
  <c r="AR73" i="1"/>
  <c r="AA73" i="1"/>
  <c r="AA25" i="1"/>
  <c r="AR25" i="1"/>
  <c r="AA142" i="1"/>
  <c r="AS142" i="1"/>
  <c r="AF142" i="1"/>
  <c r="S105" i="1"/>
  <c r="AU105" i="1"/>
  <c r="AA31" i="1"/>
  <c r="AR31" i="1"/>
  <c r="S144" i="1"/>
  <c r="AU144" i="1"/>
  <c r="AS131" i="1"/>
  <c r="AA131" i="1"/>
  <c r="AB50" i="1"/>
  <c r="BG49" i="1"/>
  <c r="AM49" i="1"/>
  <c r="AA29" i="1"/>
  <c r="S233" i="1"/>
  <c r="AU233" i="1"/>
  <c r="S159" i="1"/>
  <c r="AU159" i="1"/>
  <c r="S201" i="1"/>
  <c r="AU201" i="1"/>
  <c r="S236" i="1"/>
  <c r="AU236" i="1"/>
  <c r="S245" i="1"/>
  <c r="AU245" i="1"/>
  <c r="S257" i="1"/>
  <c r="AU257" i="1"/>
  <c r="S160" i="1"/>
  <c r="AU160" i="1"/>
  <c r="S264" i="1"/>
  <c r="AU264" i="1"/>
  <c r="S258" i="1"/>
  <c r="AU258" i="1"/>
  <c r="S259" i="1"/>
  <c r="AU259" i="1"/>
  <c r="S240" i="1"/>
  <c r="AU240" i="1"/>
  <c r="S223" i="1"/>
  <c r="AU223" i="1"/>
  <c r="S218" i="1"/>
  <c r="AU218" i="1"/>
  <c r="S211" i="1"/>
  <c r="AU211" i="1"/>
  <c r="S190" i="1"/>
  <c r="AU190" i="1"/>
  <c r="S208" i="1"/>
  <c r="AU208" i="1"/>
  <c r="S187" i="1"/>
  <c r="AU187" i="1"/>
  <c r="AA201" i="1"/>
  <c r="AS201" i="1"/>
  <c r="S212" i="1"/>
  <c r="AU212" i="1"/>
  <c r="AE201" i="1"/>
  <c r="AF201" i="1" s="1"/>
  <c r="AS164" i="1"/>
  <c r="AA164" i="1"/>
  <c r="S167" i="1"/>
  <c r="AU167" i="1"/>
  <c r="S146" i="1"/>
  <c r="AU146" i="1"/>
  <c r="S140" i="1"/>
  <c r="AU140" i="1"/>
  <c r="AE164" i="1"/>
  <c r="AF164" i="1" s="1"/>
  <c r="AS141" i="1"/>
  <c r="AA141" i="1"/>
  <c r="S127" i="1"/>
  <c r="AU127" i="1"/>
  <c r="AS144" i="1"/>
  <c r="AA144" i="1"/>
  <c r="S115" i="1"/>
  <c r="AU115" i="1"/>
  <c r="AE138" i="1"/>
  <c r="AF138" i="1" s="1"/>
  <c r="AG138" i="1"/>
  <c r="AA124" i="1"/>
  <c r="AF124" i="1"/>
  <c r="AS124" i="1"/>
  <c r="S110" i="1"/>
  <c r="AU110" i="1"/>
  <c r="AA138" i="1"/>
  <c r="AS138" i="1"/>
  <c r="AE126" i="1"/>
  <c r="AF126" i="1" s="1"/>
  <c r="AG113" i="1"/>
  <c r="S89" i="1"/>
  <c r="AU89" i="1"/>
  <c r="S107" i="1"/>
  <c r="AU107" i="1"/>
  <c r="AA30" i="1"/>
  <c r="AR30" i="1"/>
  <c r="AE132" i="1"/>
  <c r="AF132" i="1" s="1"/>
  <c r="AG132" i="1"/>
  <c r="AE123" i="1"/>
  <c r="AF123" i="1" s="1"/>
  <c r="S293" i="1"/>
  <c r="AU293" i="1"/>
  <c r="S281" i="1"/>
  <c r="AU281" i="1"/>
  <c r="S289" i="1"/>
  <c r="AU289" i="1"/>
  <c r="S285" i="1"/>
  <c r="AU285" i="1"/>
  <c r="S277" i="1"/>
  <c r="AU277" i="1"/>
  <c r="AB94" i="1" l="1"/>
  <c r="AM93" i="1"/>
  <c r="BG93" i="1"/>
  <c r="AN117" i="1"/>
  <c r="AL117" i="1"/>
  <c r="AQ117" i="1"/>
  <c r="AP117" i="1"/>
  <c r="L5" i="1"/>
  <c r="T6" i="1"/>
  <c r="BF5" i="1"/>
  <c r="BG50" i="1"/>
  <c r="AM50" i="1"/>
  <c r="AB51" i="1"/>
  <c r="AI118" i="1"/>
  <c r="BF118" i="1"/>
  <c r="L118" i="1"/>
  <c r="T119" i="1"/>
  <c r="AM118" i="1"/>
  <c r="AP92" i="1"/>
  <c r="AN92" i="1"/>
  <c r="AL92" i="1"/>
  <c r="AQ92" i="1"/>
  <c r="AM51" i="1" l="1"/>
  <c r="AI51" i="1"/>
  <c r="AB52" i="1"/>
  <c r="BG51" i="1"/>
  <c r="AQ118" i="1"/>
  <c r="AP118" i="1"/>
  <c r="AN118" i="1"/>
  <c r="AL118" i="1"/>
  <c r="AI119" i="1"/>
  <c r="L119" i="1"/>
  <c r="T120" i="1"/>
  <c r="AM119" i="1"/>
  <c r="BF119" i="1"/>
  <c r="BF6" i="1"/>
  <c r="L6" i="1"/>
  <c r="T7" i="1"/>
  <c r="AB95" i="1"/>
  <c r="BG94" i="1"/>
  <c r="AM94" i="1"/>
  <c r="BF7" i="1" l="1"/>
  <c r="L7" i="1"/>
  <c r="T8" i="1"/>
  <c r="AI120" i="1"/>
  <c r="T121" i="1"/>
  <c r="BF120" i="1"/>
  <c r="L120" i="1"/>
  <c r="AM120" i="1"/>
  <c r="AB53" i="1"/>
  <c r="BG52" i="1"/>
  <c r="AM52" i="1"/>
  <c r="AP51" i="1"/>
  <c r="AN51" i="1"/>
  <c r="AQ51" i="1"/>
  <c r="AL51" i="1"/>
  <c r="AB96" i="1"/>
  <c r="AM95" i="1"/>
  <c r="BG95" i="1"/>
  <c r="AN119" i="1"/>
  <c r="AL119" i="1"/>
  <c r="AQ119" i="1"/>
  <c r="AP119" i="1"/>
  <c r="AB97" i="1" l="1"/>
  <c r="BG96" i="1"/>
  <c r="AM96" i="1"/>
  <c r="AM121" i="1"/>
  <c r="BF121" i="1"/>
  <c r="T122" i="1"/>
  <c r="L121" i="1"/>
  <c r="AI121" i="1"/>
  <c r="AQ120" i="1"/>
  <c r="AP120" i="1"/>
  <c r="AN120" i="1"/>
  <c r="AL120" i="1"/>
  <c r="L8" i="1"/>
  <c r="BF8" i="1"/>
  <c r="T9" i="1"/>
  <c r="AM53" i="1"/>
  <c r="AI53" i="1"/>
  <c r="AB54" i="1"/>
  <c r="BG53" i="1"/>
  <c r="BF9" i="1" l="1"/>
  <c r="L9" i="1"/>
  <c r="T10" i="1"/>
  <c r="AL121" i="1"/>
  <c r="AP121" i="1"/>
  <c r="AN121" i="1"/>
  <c r="AQ121" i="1"/>
  <c r="AM122" i="1"/>
  <c r="BF122" i="1"/>
  <c r="L122" i="1"/>
  <c r="T123" i="1"/>
  <c r="AI122" i="1"/>
  <c r="AI54" i="1"/>
  <c r="AB55" i="1"/>
  <c r="BG54" i="1"/>
  <c r="AM54" i="1"/>
  <c r="AL53" i="1"/>
  <c r="AN53" i="1"/>
  <c r="AP53" i="1"/>
  <c r="AQ53" i="1"/>
  <c r="AB98" i="1"/>
  <c r="AM97" i="1"/>
  <c r="BG97" i="1"/>
  <c r="AL54" i="1" l="1"/>
  <c r="AP54" i="1"/>
  <c r="AN54" i="1"/>
  <c r="AQ54" i="1"/>
  <c r="AP122" i="1"/>
  <c r="AN122" i="1"/>
  <c r="AL122" i="1"/>
  <c r="AQ122" i="1"/>
  <c r="AI55" i="1"/>
  <c r="AB56" i="1"/>
  <c r="BG55" i="1"/>
  <c r="AM55" i="1"/>
  <c r="AB99" i="1"/>
  <c r="BG98" i="1"/>
  <c r="AM98" i="1"/>
  <c r="AM123" i="1"/>
  <c r="T124" i="1"/>
  <c r="BF123" i="1"/>
  <c r="L123" i="1"/>
  <c r="AI123" i="1"/>
  <c r="BF10" i="1"/>
  <c r="T11" i="1"/>
  <c r="L10" i="1"/>
  <c r="AP123" i="1" l="1"/>
  <c r="AN123" i="1"/>
  <c r="AL123" i="1"/>
  <c r="AQ123" i="1"/>
  <c r="T12" i="1"/>
  <c r="L11" i="1"/>
  <c r="BF11" i="1"/>
  <c r="AB100" i="1"/>
  <c r="AM99" i="1"/>
  <c r="BG99" i="1"/>
  <c r="AM56" i="1"/>
  <c r="AB57" i="1"/>
  <c r="BG56" i="1"/>
  <c r="AM124" i="1"/>
  <c r="BF124" i="1"/>
  <c r="T125" i="1"/>
  <c r="AI124" i="1"/>
  <c r="L124" i="1"/>
  <c r="AQ55" i="1"/>
  <c r="AP55" i="1"/>
  <c r="AL55" i="1"/>
  <c r="AN55" i="1"/>
  <c r="BG100" i="1" l="1"/>
  <c r="AB101" i="1"/>
  <c r="AM100" i="1"/>
  <c r="L125" i="1"/>
  <c r="AI125" i="1"/>
  <c r="BF125" i="1"/>
  <c r="AM125" i="1"/>
  <c r="T126" i="1"/>
  <c r="T13" i="1"/>
  <c r="L12" i="1"/>
  <c r="BF12" i="1"/>
  <c r="AM57" i="1"/>
  <c r="AB58" i="1"/>
  <c r="AI57" i="1"/>
  <c r="BG57" i="1"/>
  <c r="AL124" i="1"/>
  <c r="AP124" i="1"/>
  <c r="AN124" i="1"/>
  <c r="AQ124" i="1"/>
  <c r="BF126" i="1" l="1"/>
  <c r="T127" i="1"/>
  <c r="AM126" i="1"/>
  <c r="AI126" i="1"/>
  <c r="L126" i="1"/>
  <c r="AM58" i="1"/>
  <c r="AI58" i="1"/>
  <c r="AB59" i="1"/>
  <c r="BG58" i="1"/>
  <c r="AL125" i="1"/>
  <c r="AP125" i="1"/>
  <c r="AN125" i="1"/>
  <c r="AQ125" i="1"/>
  <c r="AP57" i="1"/>
  <c r="AN57" i="1"/>
  <c r="AQ57" i="1"/>
  <c r="AL57" i="1"/>
  <c r="AB102" i="1"/>
  <c r="AM101" i="1"/>
  <c r="BG101" i="1"/>
  <c r="T14" i="1"/>
  <c r="L13" i="1"/>
  <c r="BF13" i="1"/>
  <c r="AL58" i="1" l="1"/>
  <c r="AN58" i="1"/>
  <c r="AP58" i="1"/>
  <c r="AQ58" i="1"/>
  <c r="AI59" i="1"/>
  <c r="AB60" i="1"/>
  <c r="BG59" i="1"/>
  <c r="AM59" i="1"/>
  <c r="T15" i="1"/>
  <c r="L14" i="1"/>
  <c r="BF14" i="1"/>
  <c r="AN126" i="1"/>
  <c r="AP126" i="1"/>
  <c r="AL126" i="1"/>
  <c r="AQ126" i="1"/>
  <c r="BG102" i="1"/>
  <c r="AM102" i="1"/>
  <c r="AB103" i="1"/>
  <c r="AM127" i="1"/>
  <c r="L127" i="1"/>
  <c r="AI127" i="1"/>
  <c r="BF127" i="1"/>
  <c r="T128" i="1"/>
  <c r="AI60" i="1" l="1"/>
  <c r="AB61" i="1"/>
  <c r="BG60" i="1"/>
  <c r="AM60" i="1"/>
  <c r="AP127" i="1"/>
  <c r="AN127" i="1"/>
  <c r="AL127" i="1"/>
  <c r="AQ127" i="1"/>
  <c r="AL59" i="1"/>
  <c r="AP59" i="1"/>
  <c r="AN59" i="1"/>
  <c r="AQ59" i="1"/>
  <c r="T16" i="1"/>
  <c r="L15" i="1"/>
  <c r="BF15" i="1"/>
  <c r="AM128" i="1"/>
  <c r="AI128" i="1"/>
  <c r="T129" i="1"/>
  <c r="BF128" i="1"/>
  <c r="L128" i="1"/>
  <c r="AB104" i="1"/>
  <c r="AM103" i="1"/>
  <c r="BG103" i="1"/>
  <c r="BG104" i="1" l="1"/>
  <c r="AM104" i="1"/>
  <c r="AB105" i="1"/>
  <c r="L129" i="1"/>
  <c r="AI129" i="1"/>
  <c r="BF129" i="1"/>
  <c r="AM129" i="1"/>
  <c r="T130" i="1"/>
  <c r="AB62" i="1"/>
  <c r="BG61" i="1"/>
  <c r="AM61" i="1"/>
  <c r="L16" i="1"/>
  <c r="L17" i="1"/>
  <c r="BF16" i="1"/>
  <c r="AN128" i="1"/>
  <c r="AP128" i="1"/>
  <c r="AL128" i="1"/>
  <c r="AQ128" i="1"/>
  <c r="AQ60" i="1"/>
  <c r="AP60" i="1"/>
  <c r="AL60" i="1"/>
  <c r="AN60" i="1"/>
  <c r="AL129" i="1" l="1"/>
  <c r="AP129" i="1"/>
  <c r="AN129" i="1"/>
  <c r="AQ129" i="1"/>
  <c r="T131" i="1"/>
  <c r="BF130" i="1"/>
  <c r="AM130" i="1"/>
  <c r="AI130" i="1"/>
  <c r="L130" i="1"/>
  <c r="AB106" i="1"/>
  <c r="AM105" i="1"/>
  <c r="BG105" i="1"/>
  <c r="AM62" i="1"/>
  <c r="AI62" i="1"/>
  <c r="AB63" i="1"/>
  <c r="BG62" i="1"/>
  <c r="AB64" i="1" l="1"/>
  <c r="BG63" i="1"/>
  <c r="AI63" i="1"/>
  <c r="AM63" i="1"/>
  <c r="BF131" i="1"/>
  <c r="T132" i="1"/>
  <c r="AM131" i="1"/>
  <c r="L131" i="1"/>
  <c r="AI131" i="1"/>
  <c r="AN130" i="1"/>
  <c r="AP130" i="1"/>
  <c r="AL130" i="1"/>
  <c r="AQ130" i="1"/>
  <c r="AP62" i="1"/>
  <c r="AN62" i="1"/>
  <c r="AL62" i="1"/>
  <c r="AQ62" i="1"/>
  <c r="AM106" i="1"/>
  <c r="BG106" i="1"/>
  <c r="AB107" i="1"/>
  <c r="AN131" i="1" l="1"/>
  <c r="AP131" i="1"/>
  <c r="AL131" i="1"/>
  <c r="AQ131" i="1"/>
  <c r="BF132" i="1"/>
  <c r="L132" i="1"/>
  <c r="AM132" i="1"/>
  <c r="AI132" i="1"/>
  <c r="T133" i="1"/>
  <c r="AM107" i="1"/>
  <c r="BG107" i="1"/>
  <c r="AB108" i="1"/>
  <c r="AL63" i="1"/>
  <c r="AP63" i="1"/>
  <c r="AN63" i="1"/>
  <c r="AQ63" i="1"/>
  <c r="AI64" i="1"/>
  <c r="BG64" i="1"/>
  <c r="AM64" i="1"/>
  <c r="AB65" i="1"/>
  <c r="AP132" i="1" l="1"/>
  <c r="AL132" i="1"/>
  <c r="AN132" i="1"/>
  <c r="AQ132" i="1"/>
  <c r="AM65" i="1"/>
  <c r="AI65" i="1"/>
  <c r="BG65" i="1"/>
  <c r="AB66" i="1"/>
  <c r="AM108" i="1"/>
  <c r="BG108" i="1"/>
  <c r="AB109" i="1"/>
  <c r="AP64" i="1"/>
  <c r="AN64" i="1"/>
  <c r="AL64" i="1"/>
  <c r="AQ64" i="1"/>
  <c r="AI133" i="1"/>
  <c r="BF133" i="1"/>
  <c r="T134" i="1"/>
  <c r="L133" i="1"/>
  <c r="AM133" i="1"/>
  <c r="AN133" i="1" l="1"/>
  <c r="AQ133" i="1"/>
  <c r="AP133" i="1"/>
  <c r="AL133" i="1"/>
  <c r="AP65" i="1"/>
  <c r="AN65" i="1"/>
  <c r="AL65" i="1"/>
  <c r="AQ65" i="1"/>
  <c r="AM66" i="1"/>
  <c r="AI66" i="1"/>
  <c r="AB67" i="1"/>
  <c r="BG66" i="1"/>
  <c r="AM109" i="1"/>
  <c r="BG109" i="1"/>
  <c r="AB110" i="1"/>
  <c r="AM134" i="1"/>
  <c r="L134" i="1"/>
  <c r="BF134" i="1"/>
  <c r="AI134" i="1"/>
  <c r="T135" i="1"/>
  <c r="AI135" i="1" l="1"/>
  <c r="BF135" i="1"/>
  <c r="L135" i="1"/>
  <c r="T136" i="1"/>
  <c r="AM135" i="1"/>
  <c r="AM110" i="1"/>
  <c r="BG110" i="1"/>
  <c r="AB111" i="1"/>
  <c r="AN134" i="1"/>
  <c r="AL134" i="1"/>
  <c r="AQ134" i="1"/>
  <c r="AP134" i="1"/>
  <c r="AI67" i="1"/>
  <c r="AB68" i="1"/>
  <c r="BG67" i="1"/>
  <c r="AM67" i="1"/>
  <c r="AL66" i="1"/>
  <c r="AN66" i="1"/>
  <c r="AQ66" i="1"/>
  <c r="AP66" i="1"/>
  <c r="AP135" i="1" l="1"/>
  <c r="AN135" i="1"/>
  <c r="AL135" i="1"/>
  <c r="AQ135" i="1"/>
  <c r="AM111" i="1"/>
  <c r="BG111" i="1"/>
  <c r="AB112" i="1"/>
  <c r="AN67" i="1"/>
  <c r="AL67" i="1"/>
  <c r="AP67" i="1"/>
  <c r="AQ67" i="1"/>
  <c r="BF136" i="1"/>
  <c r="T137" i="1"/>
  <c r="AM136" i="1"/>
  <c r="AI136" i="1"/>
  <c r="L136" i="1"/>
  <c r="AM68" i="1"/>
  <c r="AI68" i="1"/>
  <c r="AB69" i="1"/>
  <c r="BG68" i="1"/>
  <c r="AP68" i="1" l="1"/>
  <c r="AN68" i="1"/>
  <c r="AL68" i="1"/>
  <c r="AQ68" i="1"/>
  <c r="AL136" i="1"/>
  <c r="AP136" i="1"/>
  <c r="AN136" i="1"/>
  <c r="AQ136" i="1"/>
  <c r="BG112" i="1"/>
  <c r="AM112" i="1"/>
  <c r="AB113" i="1"/>
  <c r="T138" i="1"/>
  <c r="AI137" i="1"/>
  <c r="BF137" i="1"/>
  <c r="L137" i="1"/>
  <c r="AM137" i="1"/>
  <c r="AB70" i="1"/>
  <c r="BG69" i="1"/>
  <c r="AI69" i="1"/>
  <c r="AM69" i="1"/>
  <c r="AP137" i="1" l="1"/>
  <c r="AN137" i="1"/>
  <c r="AL137" i="1"/>
  <c r="AQ137" i="1"/>
  <c r="AI70" i="1"/>
  <c r="BG70" i="1"/>
  <c r="AM70" i="1"/>
  <c r="AB71" i="1"/>
  <c r="BF138" i="1"/>
  <c r="L138" i="1"/>
  <c r="AM138" i="1"/>
  <c r="T139" i="1"/>
  <c r="AI138" i="1"/>
  <c r="AL69" i="1"/>
  <c r="AP69" i="1"/>
  <c r="AN69" i="1"/>
  <c r="AQ69" i="1"/>
  <c r="BG113" i="1"/>
  <c r="AB114" i="1"/>
  <c r="AM113" i="1"/>
  <c r="AP138" i="1" l="1"/>
  <c r="AN138" i="1"/>
  <c r="AL138" i="1"/>
  <c r="AQ138" i="1"/>
  <c r="AP70" i="1"/>
  <c r="AN70" i="1"/>
  <c r="AL70" i="1"/>
  <c r="AQ70" i="1"/>
  <c r="BG71" i="1"/>
  <c r="AM71" i="1"/>
  <c r="AB72" i="1"/>
  <c r="AI71" i="1"/>
  <c r="AM139" i="1"/>
  <c r="AI139" i="1"/>
  <c r="L139" i="1"/>
  <c r="T140" i="1"/>
  <c r="BF139" i="1"/>
  <c r="AB115" i="1"/>
  <c r="AM114" i="1"/>
  <c r="BG114" i="1"/>
  <c r="BG115" i="1" l="1"/>
  <c r="AM115" i="1"/>
  <c r="AI115" i="1"/>
  <c r="AN139" i="1"/>
  <c r="AL139" i="1"/>
  <c r="AP139" i="1"/>
  <c r="AQ139" i="1"/>
  <c r="AM140" i="1"/>
  <c r="L140" i="1"/>
  <c r="AI140" i="1"/>
  <c r="T141" i="1"/>
  <c r="BF140" i="1"/>
  <c r="AP71" i="1"/>
  <c r="AN71" i="1"/>
  <c r="AL71" i="1"/>
  <c r="AQ71" i="1"/>
  <c r="AM72" i="1"/>
  <c r="AI72" i="1"/>
  <c r="AB73" i="1"/>
  <c r="BG72" i="1"/>
  <c r="AI73" i="1" l="1"/>
  <c r="AB74" i="1"/>
  <c r="BG73" i="1"/>
  <c r="AM73" i="1"/>
  <c r="T142" i="1"/>
  <c r="L141" i="1"/>
  <c r="AI141" i="1"/>
  <c r="BF141" i="1"/>
  <c r="AM141" i="1"/>
  <c r="AP115" i="1"/>
  <c r="AN115" i="1"/>
  <c r="AL115" i="1"/>
  <c r="AQ115" i="1"/>
  <c r="AL72" i="1"/>
  <c r="AQ72" i="1"/>
  <c r="AP72" i="1"/>
  <c r="AN72" i="1"/>
  <c r="AN140" i="1"/>
  <c r="AL140" i="1"/>
  <c r="AP140" i="1"/>
  <c r="AQ140" i="1"/>
  <c r="AM74" i="1" l="1"/>
  <c r="AI74" i="1"/>
  <c r="AB75" i="1"/>
  <c r="BG74" i="1"/>
  <c r="AL141" i="1"/>
  <c r="AN141" i="1"/>
  <c r="AP141" i="1"/>
  <c r="AQ141" i="1"/>
  <c r="AM142" i="1"/>
  <c r="T143" i="1"/>
  <c r="AI142" i="1"/>
  <c r="L142" i="1"/>
  <c r="BF142" i="1"/>
  <c r="AN73" i="1"/>
  <c r="AL73" i="1"/>
  <c r="AP73" i="1"/>
  <c r="AQ73" i="1"/>
  <c r="AM143" i="1" l="1"/>
  <c r="AI143" i="1"/>
  <c r="L143" i="1"/>
  <c r="T144" i="1"/>
  <c r="BF143" i="1"/>
  <c r="AP74" i="1"/>
  <c r="AN74" i="1"/>
  <c r="AL74" i="1"/>
  <c r="AQ74" i="1"/>
  <c r="AP142" i="1"/>
  <c r="AN142" i="1"/>
  <c r="AL142" i="1"/>
  <c r="AQ142" i="1"/>
  <c r="AB76" i="1"/>
  <c r="BG75" i="1"/>
  <c r="AM75" i="1"/>
  <c r="AI75" i="1"/>
  <c r="AI76" i="1" l="1"/>
  <c r="AB77" i="1"/>
  <c r="BG76" i="1"/>
  <c r="AM76" i="1"/>
  <c r="AL143" i="1"/>
  <c r="AP143" i="1"/>
  <c r="AN143" i="1"/>
  <c r="AQ143" i="1"/>
  <c r="AI144" i="1"/>
  <c r="T145" i="1"/>
  <c r="BF144" i="1"/>
  <c r="L144" i="1"/>
  <c r="AM144" i="1"/>
  <c r="AL75" i="1"/>
  <c r="AP75" i="1"/>
  <c r="AN75" i="1"/>
  <c r="AQ75" i="1"/>
  <c r="L145" i="1" l="1"/>
  <c r="BF145" i="1"/>
  <c r="AM145" i="1"/>
  <c r="T146" i="1"/>
  <c r="AI145" i="1"/>
  <c r="AB78" i="1"/>
  <c r="BG77" i="1"/>
  <c r="AM77" i="1"/>
  <c r="AI77" i="1"/>
  <c r="AP144" i="1"/>
  <c r="AN144" i="1"/>
  <c r="AL144" i="1"/>
  <c r="AQ144" i="1"/>
  <c r="AP76" i="1"/>
  <c r="AN76" i="1"/>
  <c r="AL76" i="1"/>
  <c r="AQ76" i="1"/>
  <c r="AM146" i="1" l="1"/>
  <c r="L146" i="1"/>
  <c r="BF146" i="1"/>
  <c r="T147" i="1"/>
  <c r="AI146" i="1"/>
  <c r="AM78" i="1"/>
  <c r="AB79" i="1"/>
  <c r="BG78" i="1"/>
  <c r="AI78" i="1"/>
  <c r="AP145" i="1"/>
  <c r="AN145" i="1"/>
  <c r="AL145" i="1"/>
  <c r="AQ145" i="1"/>
  <c r="AP77" i="1"/>
  <c r="AN77" i="1"/>
  <c r="AQ77" i="1"/>
  <c r="AL77" i="1"/>
  <c r="AM147" i="1" l="1"/>
  <c r="L147" i="1"/>
  <c r="AI147" i="1"/>
  <c r="T148" i="1"/>
  <c r="BF147" i="1"/>
  <c r="AM79" i="1"/>
  <c r="AI79" i="1"/>
  <c r="AL79" i="1" s="1"/>
  <c r="AB80" i="1"/>
  <c r="BG79" i="1"/>
  <c r="AN146" i="1"/>
  <c r="AL146" i="1"/>
  <c r="AQ146" i="1"/>
  <c r="AP146" i="1"/>
  <c r="AN78" i="1"/>
  <c r="AL78" i="1"/>
  <c r="AP78" i="1"/>
  <c r="AQ78" i="1"/>
  <c r="AL147" i="1" l="1"/>
  <c r="AQ147" i="1"/>
  <c r="AP147" i="1"/>
  <c r="AN147" i="1"/>
  <c r="AI148" i="1"/>
  <c r="BF148" i="1"/>
  <c r="L148" i="1"/>
  <c r="T149" i="1"/>
  <c r="AM148" i="1"/>
  <c r="BG80" i="1"/>
  <c r="AM80" i="1"/>
  <c r="AB81" i="1"/>
  <c r="AI80" i="1"/>
  <c r="AM149" i="1" l="1"/>
  <c r="T150" i="1"/>
  <c r="L149" i="1"/>
  <c r="AI149" i="1"/>
  <c r="BF149" i="1"/>
  <c r="AP80" i="1"/>
  <c r="AN80" i="1"/>
  <c r="AQ80" i="1"/>
  <c r="AL80" i="1"/>
  <c r="AP148" i="1"/>
  <c r="AL148" i="1"/>
  <c r="AN148" i="1"/>
  <c r="AQ148" i="1"/>
  <c r="AB82" i="1"/>
  <c r="BG81" i="1"/>
  <c r="AM81" i="1"/>
  <c r="AI81" i="1"/>
  <c r="AL81" i="1" s="1"/>
  <c r="AM82" i="1" l="1"/>
  <c r="AI82" i="1"/>
  <c r="AB83" i="1"/>
  <c r="BG82" i="1"/>
  <c r="AN149" i="1"/>
  <c r="AL149" i="1"/>
  <c r="AP149" i="1"/>
  <c r="AQ149" i="1"/>
  <c r="AM150" i="1"/>
  <c r="L150" i="1"/>
  <c r="AI150" i="1"/>
  <c r="T151" i="1"/>
  <c r="BF150" i="1"/>
  <c r="BG83" i="1" l="1"/>
  <c r="AB84" i="1"/>
  <c r="AM83" i="1"/>
  <c r="AI83" i="1"/>
  <c r="AP82" i="1"/>
  <c r="AN82" i="1"/>
  <c r="AL82" i="1"/>
  <c r="AQ82" i="1"/>
  <c r="AI151" i="1"/>
  <c r="T152" i="1"/>
  <c r="BF151" i="1"/>
  <c r="AM151" i="1"/>
  <c r="L151" i="1"/>
  <c r="AL150" i="1"/>
  <c r="AN150" i="1"/>
  <c r="AP150" i="1"/>
  <c r="AQ150" i="1"/>
  <c r="AP151" i="1" l="1"/>
  <c r="AN151" i="1"/>
  <c r="AL151" i="1"/>
  <c r="AQ151" i="1"/>
  <c r="AL83" i="1"/>
  <c r="AP83" i="1"/>
  <c r="AN83" i="1"/>
  <c r="AQ83" i="1"/>
  <c r="T153" i="1"/>
  <c r="BF152" i="1"/>
  <c r="L152" i="1"/>
  <c r="AM152" i="1"/>
  <c r="AI152" i="1"/>
  <c r="BG84" i="1"/>
  <c r="AB85" i="1"/>
  <c r="AM84" i="1"/>
  <c r="AI84" i="1"/>
  <c r="AL84" i="1" s="1"/>
  <c r="AB86" i="1" l="1"/>
  <c r="BG85" i="1"/>
  <c r="AM85" i="1"/>
  <c r="AI85" i="1"/>
  <c r="AL85" i="1" s="1"/>
  <c r="AM153" i="1"/>
  <c r="L153" i="1"/>
  <c r="BF153" i="1"/>
  <c r="T154" i="1"/>
  <c r="AI153" i="1"/>
  <c r="AP152" i="1"/>
  <c r="AN152" i="1"/>
  <c r="AL152" i="1"/>
  <c r="AQ152" i="1"/>
  <c r="AP153" i="1" l="1"/>
  <c r="AN153" i="1"/>
  <c r="AL153" i="1"/>
  <c r="AQ153" i="1"/>
  <c r="AM154" i="1"/>
  <c r="L154" i="1"/>
  <c r="AI154" i="1"/>
  <c r="T155" i="1"/>
  <c r="BF154" i="1"/>
  <c r="AB87" i="1"/>
  <c r="AM86" i="1"/>
  <c r="BG86" i="1"/>
  <c r="AI86" i="1"/>
  <c r="AN86" i="1" l="1"/>
  <c r="AL86" i="1"/>
  <c r="AP86" i="1"/>
  <c r="AQ86" i="1"/>
  <c r="AN154" i="1"/>
  <c r="AL154" i="1"/>
  <c r="AP154" i="1"/>
  <c r="AQ154" i="1"/>
  <c r="T156" i="1"/>
  <c r="L155" i="1"/>
  <c r="AI155" i="1"/>
  <c r="BF155" i="1"/>
  <c r="AM155" i="1"/>
  <c r="AB88" i="1"/>
  <c r="BG87" i="1"/>
  <c r="AM87" i="1"/>
  <c r="AI87" i="1"/>
  <c r="AL87" i="1" s="1"/>
  <c r="AB89" i="1" l="1"/>
  <c r="BG88" i="1"/>
  <c r="AM88" i="1"/>
  <c r="AI88" i="1"/>
  <c r="AL88" i="1" s="1"/>
  <c r="AM156" i="1"/>
  <c r="T157" i="1"/>
  <c r="L156" i="1"/>
  <c r="AI156" i="1"/>
  <c r="BF156" i="1"/>
  <c r="AL155" i="1"/>
  <c r="AP155" i="1"/>
  <c r="AN155" i="1"/>
  <c r="AQ155" i="1"/>
  <c r="AP156" i="1" l="1"/>
  <c r="AN156" i="1"/>
  <c r="AL156" i="1"/>
  <c r="AQ156" i="1"/>
  <c r="AM157" i="1"/>
  <c r="L157" i="1"/>
  <c r="AI157" i="1"/>
  <c r="T158" i="1"/>
  <c r="BF157" i="1"/>
  <c r="AM89" i="1"/>
  <c r="BG89" i="1"/>
  <c r="AI89" i="1"/>
  <c r="AN157" i="1" l="1"/>
  <c r="AL157" i="1"/>
  <c r="AP157" i="1"/>
  <c r="AQ157" i="1"/>
  <c r="L158" i="1"/>
  <c r="AI158" i="1"/>
  <c r="T159" i="1"/>
  <c r="BF158" i="1"/>
  <c r="AM158" i="1"/>
  <c r="AN89" i="1"/>
  <c r="AL89" i="1"/>
  <c r="AP89" i="1"/>
  <c r="AQ89" i="1"/>
  <c r="T160" i="1" l="1"/>
  <c r="BF159" i="1"/>
  <c r="L159" i="1"/>
  <c r="AI159" i="1"/>
  <c r="AM159" i="1"/>
  <c r="AL158" i="1"/>
  <c r="AP158" i="1"/>
  <c r="AN158" i="1"/>
  <c r="AQ158" i="1"/>
  <c r="AM160" i="1" l="1"/>
  <c r="L160" i="1"/>
  <c r="T161" i="1"/>
  <c r="BF160" i="1"/>
  <c r="AI160" i="1"/>
  <c r="AP159" i="1"/>
  <c r="AN159" i="1"/>
  <c r="AL159" i="1"/>
  <c r="AQ159" i="1"/>
  <c r="AP160" i="1" l="1"/>
  <c r="AN160" i="1"/>
  <c r="AL160" i="1"/>
  <c r="AQ160" i="1"/>
  <c r="T162" i="1"/>
  <c r="AM161" i="1"/>
  <c r="L161" i="1"/>
  <c r="AI161" i="1"/>
  <c r="BF161" i="1"/>
  <c r="AN161" i="1" l="1"/>
  <c r="AL161" i="1"/>
  <c r="AP161" i="1"/>
  <c r="AQ161" i="1"/>
  <c r="BF162" i="1"/>
  <c r="T163" i="1"/>
  <c r="L162" i="1"/>
  <c r="AM162" i="1"/>
  <c r="AI162" i="1"/>
  <c r="AP162" i="1" l="1"/>
  <c r="AN162" i="1"/>
  <c r="AL162" i="1"/>
  <c r="AQ162" i="1"/>
  <c r="AM163" i="1"/>
  <c r="AI163" i="1"/>
  <c r="T164" i="1"/>
  <c r="BF163" i="1"/>
  <c r="L163" i="1"/>
  <c r="L164" i="1" l="1"/>
  <c r="AI164" i="1"/>
  <c r="T165" i="1"/>
  <c r="BF164" i="1"/>
  <c r="AM164" i="1"/>
  <c r="AN163" i="1"/>
  <c r="AL163" i="1"/>
  <c r="AP163" i="1"/>
  <c r="AQ163" i="1"/>
  <c r="T166" i="1" l="1"/>
  <c r="BF165" i="1"/>
  <c r="L165" i="1"/>
  <c r="AM165" i="1"/>
  <c r="AI165" i="1"/>
  <c r="AL164" i="1"/>
  <c r="AP164" i="1"/>
  <c r="AN164" i="1"/>
  <c r="AQ164" i="1"/>
  <c r="AP165" i="1" l="1"/>
  <c r="AN165" i="1"/>
  <c r="AL165" i="1"/>
  <c r="AQ165" i="1"/>
  <c r="AM166" i="1"/>
  <c r="L166" i="1"/>
  <c r="T167" i="1"/>
  <c r="BF166" i="1"/>
  <c r="AI166" i="1"/>
  <c r="AM167" i="1" l="1"/>
  <c r="L167" i="1"/>
  <c r="AI167" i="1"/>
  <c r="T168" i="1"/>
  <c r="BF167" i="1"/>
  <c r="AP166" i="1"/>
  <c r="AN166" i="1"/>
  <c r="AL166" i="1"/>
  <c r="AQ166" i="1"/>
  <c r="AN167" i="1" l="1"/>
  <c r="AL167" i="1"/>
  <c r="AP167" i="1"/>
  <c r="AQ167" i="1"/>
  <c r="L168" i="1"/>
  <c r="AI168" i="1"/>
  <c r="T169" i="1"/>
  <c r="BF168" i="1"/>
  <c r="AM168" i="1"/>
  <c r="BF169" i="1" l="1"/>
  <c r="AM169" i="1"/>
  <c r="T170" i="1"/>
  <c r="L169" i="1"/>
  <c r="AI169" i="1"/>
  <c r="AL168" i="1"/>
  <c r="AP168" i="1"/>
  <c r="AN168" i="1"/>
  <c r="AQ168" i="1"/>
  <c r="AP169" i="1" l="1"/>
  <c r="AN169" i="1"/>
  <c r="AL169" i="1"/>
  <c r="AQ169" i="1"/>
  <c r="AM170" i="1"/>
  <c r="AI170" i="1"/>
  <c r="T171" i="1"/>
  <c r="BF170" i="1"/>
  <c r="L170" i="1"/>
  <c r="L171" i="1" l="1"/>
  <c r="AI171" i="1"/>
  <c r="T172" i="1"/>
  <c r="BF171" i="1"/>
  <c r="AM171" i="1"/>
  <c r="AN170" i="1"/>
  <c r="AL170" i="1"/>
  <c r="AP170" i="1"/>
  <c r="AQ170" i="1"/>
  <c r="AL171" i="1" l="1"/>
  <c r="AP171" i="1"/>
  <c r="AN171" i="1"/>
  <c r="AQ171" i="1"/>
  <c r="T173" i="1"/>
  <c r="BF172" i="1"/>
  <c r="AM172" i="1"/>
  <c r="L172" i="1"/>
  <c r="AI172" i="1"/>
  <c r="AP172" i="1" l="1"/>
  <c r="AN172" i="1"/>
  <c r="AL172" i="1"/>
  <c r="AQ172" i="1"/>
  <c r="AM173" i="1"/>
  <c r="L173" i="1"/>
  <c r="AI173" i="1"/>
  <c r="T174" i="1"/>
  <c r="BF173" i="1"/>
  <c r="AM174" i="1" l="1"/>
  <c r="L174" i="1"/>
  <c r="AI174" i="1"/>
  <c r="T175" i="1"/>
  <c r="BF174" i="1"/>
  <c r="AP173" i="1"/>
  <c r="AN173" i="1"/>
  <c r="AL173" i="1"/>
  <c r="AQ173" i="1"/>
  <c r="L175" i="1" l="1"/>
  <c r="AI175" i="1"/>
  <c r="T176" i="1"/>
  <c r="BF175" i="1"/>
  <c r="AM175" i="1"/>
  <c r="AN174" i="1"/>
  <c r="AL174" i="1"/>
  <c r="AP174" i="1"/>
  <c r="AQ174" i="1"/>
  <c r="AM176" i="1" l="1"/>
  <c r="AI176" i="1"/>
  <c r="T177" i="1"/>
  <c r="BF176" i="1"/>
  <c r="L176" i="1"/>
  <c r="AL175" i="1"/>
  <c r="AP175" i="1"/>
  <c r="AN175" i="1"/>
  <c r="AQ175" i="1"/>
  <c r="AM177" i="1" l="1"/>
  <c r="L177" i="1"/>
  <c r="AI177" i="1"/>
  <c r="BF177" i="1"/>
  <c r="T178" i="1"/>
  <c r="AP176" i="1"/>
  <c r="AN176" i="1"/>
  <c r="AL176" i="1"/>
  <c r="AQ176" i="1"/>
  <c r="AL177" i="1" l="1"/>
  <c r="AP177" i="1"/>
  <c r="AN177" i="1"/>
  <c r="AQ177" i="1"/>
  <c r="AM178" i="1"/>
  <c r="T179" i="1"/>
  <c r="BF178" i="1"/>
  <c r="L178" i="1"/>
  <c r="AI178" i="1"/>
  <c r="AM179" i="1" l="1"/>
  <c r="AI179" i="1"/>
  <c r="T180" i="1"/>
  <c r="BF179" i="1"/>
  <c r="L179" i="1"/>
  <c r="AP178" i="1"/>
  <c r="AN178" i="1"/>
  <c r="AL178" i="1"/>
  <c r="AQ178" i="1"/>
  <c r="AI180" i="1" l="1"/>
  <c r="AM180" i="1"/>
  <c r="BF180" i="1"/>
  <c r="L180" i="1"/>
  <c r="T181" i="1"/>
  <c r="AP179" i="1"/>
  <c r="AN179" i="1"/>
  <c r="AL179" i="1"/>
  <c r="AQ179" i="1"/>
  <c r="AL180" i="1" l="1"/>
  <c r="AP180" i="1"/>
  <c r="AN180" i="1"/>
  <c r="AQ180" i="1"/>
  <c r="BF181" i="1"/>
  <c r="T182" i="1"/>
  <c r="L181" i="1"/>
  <c r="AM181" i="1"/>
  <c r="AI181" i="1"/>
  <c r="AM182" i="1" l="1"/>
  <c r="AI182" i="1"/>
  <c r="T183" i="1"/>
  <c r="BF182" i="1"/>
  <c r="L182" i="1"/>
  <c r="AP181" i="1"/>
  <c r="AN181" i="1"/>
  <c r="AL181" i="1"/>
  <c r="AQ181" i="1"/>
  <c r="AL182" i="1" l="1"/>
  <c r="AP182" i="1"/>
  <c r="AN182" i="1"/>
  <c r="AQ182" i="1"/>
  <c r="AM183" i="1"/>
  <c r="AI183" i="1"/>
  <c r="L183" i="1"/>
  <c r="T184" i="1"/>
  <c r="BF183" i="1"/>
  <c r="BF184" i="1" l="1"/>
  <c r="T185" i="1"/>
  <c r="AM184" i="1"/>
  <c r="L184" i="1"/>
  <c r="AI184" i="1"/>
  <c r="AN183" i="1"/>
  <c r="AL183" i="1"/>
  <c r="AQ183" i="1"/>
  <c r="AP183" i="1"/>
  <c r="AM185" i="1" l="1"/>
  <c r="AI185" i="1"/>
  <c r="T186" i="1"/>
  <c r="BF185" i="1"/>
  <c r="L185" i="1"/>
  <c r="AP184" i="1"/>
  <c r="AN184" i="1"/>
  <c r="AL184" i="1"/>
  <c r="AQ184" i="1"/>
  <c r="AP185" i="1" l="1"/>
  <c r="AN185" i="1"/>
  <c r="AL185" i="1"/>
  <c r="AQ185" i="1"/>
  <c r="AM186" i="1"/>
  <c r="AI186" i="1"/>
  <c r="T187" i="1"/>
  <c r="BF186" i="1"/>
  <c r="L186" i="1"/>
  <c r="AI187" i="1" l="1"/>
  <c r="BF187" i="1"/>
  <c r="T188" i="1"/>
  <c r="L187" i="1"/>
  <c r="AM187" i="1"/>
  <c r="AN186" i="1"/>
  <c r="AL186" i="1"/>
  <c r="AQ186" i="1"/>
  <c r="AP186" i="1"/>
  <c r="AI188" i="1" l="1"/>
  <c r="BF188" i="1"/>
  <c r="T189" i="1"/>
  <c r="L188" i="1"/>
  <c r="AM188" i="1"/>
  <c r="AP187" i="1"/>
  <c r="AN187" i="1"/>
  <c r="AL187" i="1"/>
  <c r="AQ187" i="1"/>
  <c r="AM189" i="1" l="1"/>
  <c r="AI189" i="1"/>
  <c r="L189" i="1"/>
  <c r="T190" i="1"/>
  <c r="BF189" i="1"/>
  <c r="AL188" i="1"/>
  <c r="AP188" i="1"/>
  <c r="AN188" i="1"/>
  <c r="AQ188" i="1"/>
  <c r="AM190" i="1" l="1"/>
  <c r="AI190" i="1"/>
  <c r="BF190" i="1"/>
  <c r="T191" i="1"/>
  <c r="L190" i="1"/>
  <c r="AP189" i="1"/>
  <c r="AN189" i="1"/>
  <c r="AL189" i="1"/>
  <c r="AQ189" i="1"/>
  <c r="AN190" i="1" l="1"/>
  <c r="AL190" i="1"/>
  <c r="AP190" i="1"/>
  <c r="AQ190" i="1"/>
  <c r="T192" i="1"/>
  <c r="AM191" i="1"/>
  <c r="BF191" i="1"/>
  <c r="AI191" i="1"/>
  <c r="L191" i="1"/>
  <c r="T193" i="1" l="1"/>
  <c r="BF192" i="1"/>
  <c r="AI192" i="1"/>
  <c r="AM192" i="1"/>
  <c r="L192" i="1"/>
  <c r="AP191" i="1"/>
  <c r="AN191" i="1"/>
  <c r="AL191" i="1"/>
  <c r="AQ191" i="1"/>
  <c r="AN192" i="1" l="1"/>
  <c r="AP192" i="1"/>
  <c r="AL192" i="1"/>
  <c r="AQ192" i="1"/>
  <c r="L193" i="1"/>
  <c r="T194" i="1"/>
  <c r="AI193" i="1"/>
  <c r="AM193" i="1"/>
  <c r="BF193" i="1"/>
  <c r="T195" i="1" l="1"/>
  <c r="BF194" i="1"/>
  <c r="L194" i="1"/>
  <c r="AM194" i="1"/>
  <c r="AI194" i="1"/>
  <c r="AL193" i="1"/>
  <c r="AP193" i="1"/>
  <c r="AN193" i="1"/>
  <c r="AQ193" i="1"/>
  <c r="AN194" i="1" l="1"/>
  <c r="AP194" i="1"/>
  <c r="AL194" i="1"/>
  <c r="AQ194" i="1"/>
  <c r="AM195" i="1"/>
  <c r="L195" i="1"/>
  <c r="BF195" i="1"/>
  <c r="AI195" i="1"/>
  <c r="L196" i="1"/>
  <c r="AP195" i="1" l="1"/>
  <c r="AL195" i="1"/>
  <c r="AN195" i="1"/>
  <c r="AQ195" i="1"/>
</calcChain>
</file>

<file path=xl/sharedStrings.xml><?xml version="1.0" encoding="utf-8"?>
<sst xmlns="http://schemas.openxmlformats.org/spreadsheetml/2006/main" count="112" uniqueCount="106">
  <si>
    <t>month</t>
  </si>
  <si>
    <t>epidday</t>
  </si>
  <si>
    <t>day</t>
  </si>
  <si>
    <t>Съотношение между смъртни и новорегистрирани (в проценти) на двуседмична база</t>
  </si>
  <si>
    <t>Активни случаи, настанени в лечебни заведения извън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</si>
  <si>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всички активни случаи</t>
  </si>
  <si>
    <t>Активни случаи, настанени интензивни отделения/клиники, като процент от хоспитализираните активни случаи</t>
  </si>
  <si>
    <t>Кумулативен брой потвърдени</t>
  </si>
  <si>
    <t>Дата</t>
  </si>
  <si>
    <t>Потвърдени (седмични)</t>
  </si>
  <si>
    <t>Хоспитализирани (дневни)</t>
  </si>
  <si>
    <t>Активни случаи настанени в интензивни отделения/клиники (дневни)</t>
  </si>
  <si>
    <t>Активни случаи настанени в лечебни заведения извън интензивни отделения/клиники (дневни)</t>
  </si>
  <si>
    <t>Смъртни случаи (дневни)</t>
  </si>
  <si>
    <t>Потвърдени случаи (14-дневна сума)</t>
  </si>
  <si>
    <t>Смъртни случаи (14 дневна сума)</t>
  </si>
  <si>
    <t>Кумулативен брой смъртни случаи</t>
  </si>
  <si>
    <t>Излекувани (дневни)</t>
  </si>
  <si>
    <t>Излекувани (кумулативно)</t>
  </si>
  <si>
    <t>Активни случаи (дневни)</t>
  </si>
  <si>
    <t>Активни случаи на домашно лечение (дневни)</t>
  </si>
  <si>
    <t>Кумулативен леталитет</t>
  </si>
  <si>
    <t xml:space="preserve">Процент хоспитализирани от активните </t>
  </si>
  <si>
    <t>ln2</t>
  </si>
  <si>
    <t>B conf</t>
  </si>
  <si>
    <t xml:space="preserve">Време на удвояване на кумулативния брой потвърдени случаи </t>
  </si>
  <si>
    <t>B deaths</t>
  </si>
  <si>
    <t xml:space="preserve">невъзможна оценка </t>
  </si>
  <si>
    <t>невъзможна оценка (2 дни данни)</t>
  </si>
  <si>
    <t>ненадеждна оценка (твърде малко данни)</t>
  </si>
  <si>
    <t>Време на удвояване на кумулативния брой смъртни случаи</t>
  </si>
  <si>
    <t>modelfit_start date</t>
  </si>
  <si>
    <t>modelfit_end_date</t>
  </si>
  <si>
    <t>Кумулативен брой смъртни</t>
  </si>
  <si>
    <t>Коефициент на детерминация (индикатор за надеждност на оценката - най-надеждните оценки са с коефициент на детерминация близък до 1)</t>
  </si>
  <si>
    <t>Излекувани (14-дневна сума)</t>
  </si>
  <si>
    <t>Смъртни/всички с известен изход (14-дневно0</t>
  </si>
  <si>
    <t>Нови  с известен изход (14-дневно)</t>
  </si>
  <si>
    <t>Съотношение новорегистрирани/излекувани на двуседмична база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</si>
  <si>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</si>
  <si>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</si>
  <si>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</si>
  <si>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</si>
  <si>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</si>
  <si>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</si>
  <si>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</si>
  <si>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</si>
  <si>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</si>
  <si>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</si>
  <si>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</si>
  <si>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</si>
  <si>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</si>
  <si>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</si>
  <si>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</si>
  <si>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</si>
  <si>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</si>
  <si>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</si>
  <si>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</si>
  <si>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Потвърдени (ISOWEEK)</t>
  </si>
  <si>
    <t>Смъртни случаи (ISOWEEK)</t>
  </si>
  <si>
    <t>Check</t>
  </si>
  <si>
    <t>W29</t>
  </si>
  <si>
    <t>Активни като % от дневни</t>
  </si>
  <si>
    <t>W30</t>
  </si>
  <si>
    <t>W31</t>
  </si>
  <si>
    <t>W32</t>
  </si>
  <si>
    <t>W33</t>
  </si>
  <si>
    <t>W34</t>
  </si>
  <si>
    <t>W35</t>
  </si>
  <si>
    <t>Медицински служители</t>
  </si>
  <si>
    <t>W36</t>
  </si>
  <si>
    <t>W37</t>
  </si>
  <si>
    <t>W38</t>
  </si>
  <si>
    <t>W39</t>
  </si>
  <si>
    <t>14 дневна смъртност на 100 000 население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</si>
  <si>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</si>
  <si>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</si>
  <si>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</si>
  <si>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</si>
  <si>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</si>
  <si>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</si>
  <si>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</si>
  <si>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</si>
  <si>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</si>
  <si>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</si>
  <si>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</si>
  <si>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</si>
  <si>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</si>
  <si>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Потвърдени общо (дневни)</t>
  </si>
  <si>
    <t>Брой антигенни тестове(дневни)</t>
  </si>
  <si>
    <t>Брой RT-PCR тестове (дневни)</t>
  </si>
  <si>
    <t>Потвърдени с RT-PCR</t>
  </si>
  <si>
    <t>Потвърдени с тест за наличие на антиген</t>
  </si>
  <si>
    <t>Общ брой тестове (дневни)</t>
  </si>
  <si>
    <t>Брой RT-PCR тестове (седмични)</t>
  </si>
  <si>
    <t>Общ брой тестове (седмични)</t>
  </si>
  <si>
    <t>Седмични RT-PCR тестове на 100 000 население</t>
  </si>
  <si>
    <t>Седмични тестове (RT-PCR или антиген) на 100 население</t>
  </si>
  <si>
    <r>
      <rPr>
        <b/>
        <sz val="11"/>
        <rFont val="Calibri"/>
        <family val="2"/>
        <scheme val="minor"/>
      </rPr>
      <t>Седмична положителност 2:</t>
    </r>
    <r>
      <rPr>
        <sz val="11"/>
        <rFont val="Calibri"/>
        <family val="2"/>
        <charset val="204"/>
        <scheme val="minor"/>
      </rPr>
      <t xml:space="preserve"> Нови потвърдени случаи (RT-PCR или антиген) като процент от общия брой тестове (на седмична основа)</t>
    </r>
  </si>
  <si>
    <r>
      <rPr>
        <b/>
        <sz val="11"/>
        <rFont val="Calibri"/>
        <family val="2"/>
        <scheme val="minor"/>
      </rPr>
      <t xml:space="preserve">Седмична положителност 1: </t>
    </r>
    <r>
      <rPr>
        <sz val="11"/>
        <rFont val="Calibri"/>
        <family val="2"/>
        <charset val="204"/>
        <scheme val="minor"/>
      </rPr>
      <t>Нови случаи потвърдени с RT-PCR като процент от броя RT-PCR тестове (на седмична основа)</t>
    </r>
  </si>
  <si>
    <t>14 дневна заболяемост (RT-PCR и антиген) на 100 000 население</t>
  </si>
  <si>
    <t>Седмица по ISO</t>
  </si>
  <si>
    <t>W53</t>
  </si>
  <si>
    <t>W1</t>
  </si>
  <si>
    <t>W2</t>
  </si>
  <si>
    <t>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</si>
</sst>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1" fillId="0" borderId="0"/>
    <xf numFmtId="0" fontId="16" fillId="0" borderId="0"/>
    <xf numFmtId="0" fontId="26" fillId="0" borderId="0"/>
  </cellStyleXfs>
  <cellXfs count="104">
    <xf numFmtId="0" fontId="0" fillId="0" borderId="0" xfId="0"/>
    <xf numFmtId="0" fontId="0" fillId="0" borderId="0" xfId="0" applyFill="1" applyBorder="1"/>
    <xf numFmtId="0" fontId="22" fillId="0" borderId="0" xfId="0" applyFont="1" applyFill="1" applyBorder="1"/>
    <xf numFmtId="0" fontId="20" fillId="0" borderId="0" xfId="0" applyFont="1" applyFill="1" applyBorder="1"/>
    <xf numFmtId="14" fontId="22" fillId="0" borderId="0" xfId="0" applyNumberFormat="1" applyFont="1" applyFill="1" applyBorder="1"/>
    <xf numFmtId="0" fontId="23" fillId="0" borderId="0" xfId="0" applyFont="1" applyFill="1" applyBorder="1"/>
    <xf numFmtId="14" fontId="20" fillId="0" borderId="0" xfId="0" applyNumberFormat="1" applyFont="1" applyFill="1" applyBorder="1"/>
    <xf numFmtId="0" fontId="0" fillId="0" borderId="0" xfId="0" applyFill="1"/>
    <xf numFmtId="14" fontId="20" fillId="0" borderId="1" xfId="0" applyNumberFormat="1" applyFont="1" applyFill="1" applyBorder="1"/>
    <xf numFmtId="0" fontId="20" fillId="0" borderId="1" xfId="0" applyFont="1" applyFill="1" applyBorder="1"/>
    <xf numFmtId="0" fontId="22" fillId="0" borderId="1" xfId="0" applyFont="1" applyFill="1" applyBorder="1"/>
    <xf numFmtId="1" fontId="20" fillId="0" borderId="0" xfId="0" applyNumberFormat="1" applyFont="1" applyFill="1" applyBorder="1"/>
    <xf numFmtId="1" fontId="22" fillId="0" borderId="0" xfId="0" applyNumberFormat="1" applyFont="1" applyFill="1" applyBorder="1"/>
    <xf numFmtId="1" fontId="20" fillId="0" borderId="1" xfId="0" applyNumberFormat="1" applyFont="1" applyFill="1" applyBorder="1"/>
    <xf numFmtId="14" fontId="18" fillId="0" borderId="0" xfId="0" applyNumberFormat="1" applyFont="1" applyFill="1" applyBorder="1"/>
    <xf numFmtId="0" fontId="22" fillId="2" borderId="0" xfId="0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0" fontId="19" fillId="2" borderId="0" xfId="0" applyFont="1" applyFill="1" applyBorder="1" applyAlignment="1">
      <alignment wrapText="1"/>
    </xf>
    <xf numFmtId="0" fontId="20" fillId="2" borderId="0" xfId="0" applyFont="1" applyFill="1" applyBorder="1" applyAlignment="1">
      <alignment wrapText="1"/>
    </xf>
    <xf numFmtId="2" fontId="22" fillId="0" borderId="0" xfId="0" applyNumberFormat="1" applyFont="1" applyFill="1" applyBorder="1"/>
    <xf numFmtId="2" fontId="22" fillId="0" borderId="1" xfId="0" applyNumberFormat="1" applyFont="1" applyFill="1" applyBorder="1"/>
    <xf numFmtId="2" fontId="23" fillId="0" borderId="0" xfId="0" applyNumberFormat="1" applyFont="1" applyFill="1" applyBorder="1"/>
    <xf numFmtId="2" fontId="20" fillId="0" borderId="0" xfId="0" applyNumberFormat="1" applyFont="1" applyFill="1" applyBorder="1"/>
    <xf numFmtId="2" fontId="20" fillId="0" borderId="1" xfId="0" applyNumberFormat="1" applyFont="1" applyFill="1" applyBorder="1"/>
    <xf numFmtId="0" fontId="25" fillId="0" borderId="0" xfId="0" applyFont="1" applyFill="1" applyBorder="1"/>
    <xf numFmtId="14" fontId="0" fillId="0" borderId="0" xfId="0" applyNumberFormat="1" applyFill="1" applyBorder="1" applyAlignment="1">
      <alignment horizontal="right"/>
    </xf>
    <xf numFmtId="14" fontId="25" fillId="0" borderId="0" xfId="0" applyNumberFormat="1" applyFont="1" applyFill="1" applyBorder="1" applyAlignment="1">
      <alignment horizontal="right"/>
    </xf>
    <xf numFmtId="14" fontId="20" fillId="0" borderId="0" xfId="0" applyNumberFormat="1" applyFont="1" applyFill="1" applyBorder="1" applyAlignment="1">
      <alignment horizontal="right"/>
    </xf>
    <xf numFmtId="0" fontId="22" fillId="3" borderId="0" xfId="0" applyFont="1" applyFill="1" applyBorder="1" applyAlignment="1">
      <alignment wrapText="1"/>
    </xf>
    <xf numFmtId="0" fontId="0" fillId="2" borderId="0" xfId="0" applyFill="1" applyBorder="1" applyAlignment="1">
      <alignment wrapText="1"/>
    </xf>
    <xf numFmtId="14" fontId="0" fillId="2" borderId="0" xfId="0" applyNumberFormat="1" applyFill="1" applyBorder="1" applyAlignment="1">
      <alignment horizontal="right" wrapText="1"/>
    </xf>
    <xf numFmtId="0" fontId="24" fillId="2" borderId="0" xfId="0" applyFont="1" applyFill="1" applyBorder="1" applyAlignment="1">
      <alignment wrapText="1"/>
    </xf>
    <xf numFmtId="0" fontId="17" fillId="0" borderId="0" xfId="0" applyFont="1" applyFill="1" applyBorder="1"/>
    <xf numFmtId="1" fontId="0" fillId="2" borderId="0" xfId="0" applyNumberFormat="1" applyFill="1" applyBorder="1" applyAlignment="1">
      <alignment wrapText="1"/>
    </xf>
    <xf numFmtId="1" fontId="25" fillId="0" borderId="0" xfId="0" applyNumberFormat="1" applyFont="1" applyFill="1" applyBorder="1"/>
    <xf numFmtId="1" fontId="0" fillId="0" borderId="0" xfId="0" applyNumberFormat="1" applyFill="1" applyBorder="1"/>
    <xf numFmtId="0" fontId="22" fillId="4" borderId="0" xfId="0" applyFont="1" applyFill="1" applyBorder="1"/>
    <xf numFmtId="14" fontId="22" fillId="4" borderId="0" xfId="0" applyNumberFormat="1" applyFont="1" applyFill="1" applyBorder="1"/>
    <xf numFmtId="1" fontId="22" fillId="4" borderId="0" xfId="0" applyNumberFormat="1" applyFont="1" applyFill="1" applyBorder="1"/>
    <xf numFmtId="2" fontId="22" fillId="4" borderId="0" xfId="0" applyNumberFormat="1" applyFont="1" applyFill="1" applyBorder="1"/>
    <xf numFmtId="2" fontId="23" fillId="4" borderId="0" xfId="0" applyNumberFormat="1" applyFont="1" applyFill="1" applyBorder="1"/>
    <xf numFmtId="2" fontId="20" fillId="4" borderId="0" xfId="0" applyNumberFormat="1" applyFont="1" applyFill="1" applyBorder="1"/>
    <xf numFmtId="0" fontId="25" fillId="4" borderId="0" xfId="0" applyFont="1" applyFill="1" applyBorder="1"/>
    <xf numFmtId="14" fontId="25" fillId="4" borderId="0" xfId="0" applyNumberFormat="1" applyFont="1" applyFill="1" applyBorder="1" applyAlignment="1">
      <alignment horizontal="right"/>
    </xf>
    <xf numFmtId="1" fontId="25" fillId="4" borderId="0" xfId="0" applyNumberFormat="1" applyFont="1" applyFill="1" applyBorder="1"/>
    <xf numFmtId="0" fontId="23" fillId="4" borderId="0" xfId="0" applyFont="1" applyFill="1" applyBorder="1"/>
    <xf numFmtId="0" fontId="20" fillId="4" borderId="0" xfId="0" applyFont="1" applyFill="1" applyBorder="1"/>
    <xf numFmtId="0" fontId="0" fillId="4" borderId="0" xfId="0" applyFill="1" applyBorder="1"/>
    <xf numFmtId="14" fontId="0" fillId="4" borderId="0" xfId="0" applyNumberFormat="1" applyFill="1" applyBorder="1" applyAlignment="1">
      <alignment horizontal="right"/>
    </xf>
    <xf numFmtId="1" fontId="0" fillId="4" borderId="0" xfId="0" applyNumberFormat="1" applyFill="1" applyBorder="1"/>
    <xf numFmtId="14" fontId="20" fillId="4" borderId="0" xfId="0" applyNumberFormat="1" applyFont="1" applyFill="1" applyBorder="1"/>
    <xf numFmtId="1" fontId="20" fillId="4" borderId="0" xfId="0" applyNumberFormat="1" applyFont="1" applyFill="1" applyBorder="1"/>
    <xf numFmtId="0" fontId="0" fillId="4" borderId="0" xfId="0" applyFill="1"/>
    <xf numFmtId="0" fontId="16" fillId="4" borderId="0" xfId="0" applyFont="1" applyFill="1" applyBorder="1"/>
    <xf numFmtId="0" fontId="20" fillId="3" borderId="0" xfId="0" applyFont="1" applyFill="1" applyBorder="1"/>
    <xf numFmtId="0" fontId="15" fillId="4" borderId="0" xfId="0" applyFont="1" applyFill="1" applyBorder="1"/>
    <xf numFmtId="0" fontId="22" fillId="5" borderId="0" xfId="0" applyFont="1" applyFill="1" applyBorder="1"/>
    <xf numFmtId="0" fontId="20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wrapText="1"/>
    </xf>
    <xf numFmtId="1" fontId="22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horizontal="right" wrapText="1"/>
    </xf>
    <xf numFmtId="0" fontId="24" fillId="0" borderId="0" xfId="0" applyFont="1" applyFill="1" applyBorder="1" applyAlignment="1">
      <alignment wrapText="1"/>
    </xf>
    <xf numFmtId="1" fontId="0" fillId="0" borderId="0" xfId="0" applyNumberFormat="1" applyFill="1" applyBorder="1" applyAlignment="1">
      <alignment wrapText="1"/>
    </xf>
    <xf numFmtId="0" fontId="16" fillId="0" borderId="0" xfId="0" applyFont="1" applyFill="1" applyBorder="1"/>
    <xf numFmtId="1" fontId="22" fillId="6" borderId="0" xfId="0" applyNumberFormat="1" applyFont="1" applyFill="1" applyBorder="1" applyAlignment="1">
      <alignment wrapText="1"/>
    </xf>
    <xf numFmtId="0" fontId="22" fillId="6" borderId="0" xfId="0" applyFont="1" applyFill="1" applyBorder="1" applyAlignment="1">
      <alignment wrapText="1"/>
    </xf>
    <xf numFmtId="0" fontId="14" fillId="4" borderId="0" xfId="0" applyFont="1" applyFill="1" applyBorder="1"/>
    <xf numFmtId="14" fontId="22" fillId="0" borderId="0" xfId="0" applyNumberFormat="1" applyFont="1" applyFill="1" applyBorder="1" applyAlignment="1">
      <alignment horizontal="right"/>
    </xf>
    <xf numFmtId="14" fontId="22" fillId="4" borderId="0" xfId="0" applyNumberFormat="1" applyFont="1" applyFill="1" applyBorder="1" applyAlignment="1">
      <alignment horizontal="right"/>
    </xf>
    <xf numFmtId="0" fontId="13" fillId="4" borderId="0" xfId="0" applyFont="1" applyFill="1" applyBorder="1"/>
    <xf numFmtId="0" fontId="22" fillId="7" borderId="0" xfId="0" applyFont="1" applyFill="1" applyBorder="1" applyAlignment="1">
      <alignment wrapText="1"/>
    </xf>
    <xf numFmtId="0" fontId="12" fillId="4" borderId="0" xfId="0" applyFont="1" applyFill="1" applyBorder="1"/>
    <xf numFmtId="0" fontId="11" fillId="4" borderId="0" xfId="0" applyFont="1" applyFill="1" applyBorder="1"/>
    <xf numFmtId="0" fontId="10" fillId="0" borderId="0" xfId="0" applyFont="1" applyFill="1" applyBorder="1"/>
    <xf numFmtId="0" fontId="10" fillId="4" borderId="0" xfId="0" applyFont="1" applyFill="1" applyBorder="1"/>
    <xf numFmtId="0" fontId="10" fillId="0" borderId="1" xfId="0" applyFont="1" applyFill="1" applyBorder="1"/>
    <xf numFmtId="0" fontId="0" fillId="0" borderId="0" xfId="0" applyNumberFormat="1" applyFill="1" applyBorder="1"/>
    <xf numFmtId="0" fontId="9" fillId="4" borderId="0" xfId="0" applyFont="1" applyFill="1" applyBorder="1"/>
    <xf numFmtId="0" fontId="9" fillId="2" borderId="0" xfId="0" applyFont="1" applyFill="1" applyBorder="1" applyAlignment="1">
      <alignment wrapText="1"/>
    </xf>
    <xf numFmtId="0" fontId="8" fillId="4" borderId="0" xfId="0" applyFont="1" applyFill="1" applyBorder="1"/>
    <xf numFmtId="0" fontId="7" fillId="4" borderId="0" xfId="0" applyFont="1" applyFill="1" applyBorder="1"/>
    <xf numFmtId="0" fontId="6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/>
    <xf numFmtId="0" fontId="3" fillId="4" borderId="0" xfId="0" applyFont="1" applyFill="1" applyBorder="1"/>
    <xf numFmtId="0" fontId="2" fillId="4" borderId="0" xfId="0" applyFont="1" applyFill="1" applyBorder="1"/>
    <xf numFmtId="0" fontId="1" fillId="4" borderId="0" xfId="0" applyFont="1" applyFill="1" applyBorder="1"/>
    <xf numFmtId="164" fontId="22" fillId="2" borderId="0" xfId="0" applyNumberFormat="1" applyFont="1" applyFill="1" applyBorder="1" applyAlignment="1">
      <alignment wrapText="1"/>
    </xf>
    <xf numFmtId="164" fontId="22" fillId="4" borderId="0" xfId="0" applyNumberFormat="1" applyFont="1" applyFill="1" applyBorder="1"/>
    <xf numFmtId="164" fontId="22" fillId="0" borderId="0" xfId="0" applyNumberFormat="1" applyFont="1" applyFill="1" applyBorder="1"/>
    <xf numFmtId="164" fontId="10" fillId="4" borderId="0" xfId="0" applyNumberFormat="1" applyFont="1" applyFill="1" applyBorder="1"/>
    <xf numFmtId="164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20" fillId="0" borderId="0" xfId="0" applyNumberFormat="1" applyFont="1" applyFill="1" applyBorder="1"/>
    <xf numFmtId="1" fontId="1" fillId="0" borderId="0" xfId="0" applyNumberFormat="1" applyFont="1"/>
    <xf numFmtId="1" fontId="1" fillId="4" borderId="0" xfId="0" applyNumberFormat="1" applyFont="1" applyFill="1"/>
    <xf numFmtId="0" fontId="1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wrapText="1"/>
    </xf>
    <xf numFmtId="0" fontId="28" fillId="8" borderId="0" xfId="0" applyFont="1" applyFill="1" applyBorder="1" applyAlignment="1">
      <alignment wrapText="1"/>
    </xf>
    <xf numFmtId="0" fontId="1" fillId="0" borderId="0" xfId="0" applyFont="1" applyFill="1" applyBorder="1"/>
    <xf numFmtId="14" fontId="20" fillId="4" borderId="0" xfId="0" applyNumberFormat="1" applyFont="1" applyFill="1" applyBorder="1" applyAlignment="1">
      <alignment horizontal="right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между смъртни и новорегистрирани (в проценти) на двуседмична база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'TS_COVID-19_BG'!$AA$1</c:f>
              <c:strCache>
                <c:ptCount val="1"/>
                <c:pt idx="0">
                  <c:v>Съотношение между смъртни и новорегистрирани (в проценти)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'TS_COVID-19_BG'!$E$2:$E$317</c:f>
              <c:numCache>
                <c:formatCode>d\.m\.yy;@</c:formatCode>
                <c:ptCount val="31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</c:numCache>
            </c:numRef>
          </c:cat>
          <c:val>
            <c:numRef>
              <c:f>'TS_COVID-19_BG'!$AA$2:$AA$317</c:f>
              <c:numCache>
                <c:formatCode>General</c:formatCode>
                <c:ptCount val="316"/>
                <c:pt idx="13" formatCode="0.00">
                  <c:v>1.8404907975460123</c:v>
                </c:pt>
                <c:pt idx="14" formatCode="0.00">
                  <c:v>1.6574585635359116</c:v>
                </c:pt>
                <c:pt idx="15" formatCode="0.00">
                  <c:v>1.5228426395939088</c:v>
                </c:pt>
                <c:pt idx="16" formatCode="0.00">
                  <c:v>1.4150943396226416</c:v>
                </c:pt>
                <c:pt idx="17" formatCode="0.00">
                  <c:v>0.85106382978723405</c:v>
                </c:pt>
                <c:pt idx="18" formatCode="0.00">
                  <c:v>0.82987551867219922</c:v>
                </c:pt>
                <c:pt idx="19" formatCode="0.00">
                  <c:v>0.76335877862595414</c:v>
                </c:pt>
                <c:pt idx="20" formatCode="0.00">
                  <c:v>1.7241379310344827</c:v>
                </c:pt>
                <c:pt idx="21" formatCode="0.00">
                  <c:v>2.0408163265306123</c:v>
                </c:pt>
                <c:pt idx="22" formatCode="0.00">
                  <c:v>2.0270270270270272</c:v>
                </c:pt>
                <c:pt idx="23" formatCode="0.00">
                  <c:v>1.8867924528301887</c:v>
                </c:pt>
                <c:pt idx="24" formatCode="0.00">
                  <c:v>2.4242424242424243</c:v>
                </c:pt>
                <c:pt idx="25" formatCode="0.00">
                  <c:v>2</c:v>
                </c:pt>
                <c:pt idx="26" formatCode="0.00">
                  <c:v>3.0726256983240221</c:v>
                </c:pt>
                <c:pt idx="27" formatCode="0.00">
                  <c:v>4.4117647058823533</c:v>
                </c:pt>
                <c:pt idx="28" formatCode="0.00">
                  <c:v>4.9132947976878611</c:v>
                </c:pt>
                <c:pt idx="29" formatCode="0.00">
                  <c:v>5.4597701149425291</c:v>
                </c:pt>
                <c:pt idx="30" formatCode="0.00">
                  <c:v>5.7636887608069163</c:v>
                </c:pt>
                <c:pt idx="31" formatCode="0.00">
                  <c:v>5.982905982905983</c:v>
                </c:pt>
                <c:pt idx="32" formatCode="0.00">
                  <c:v>5.9322033898305087</c:v>
                </c:pt>
                <c:pt idx="33" formatCode="0.00">
                  <c:v>6.7251461988304087</c:v>
                </c:pt>
                <c:pt idx="34" formatCode="0.00">
                  <c:v>6.666666666666667</c:v>
                </c:pt>
                <c:pt idx="35" formatCode="0.00">
                  <c:v>6.6869300911854097</c:v>
                </c:pt>
                <c:pt idx="36" formatCode="0.00">
                  <c:v>7.6687116564417179</c:v>
                </c:pt>
                <c:pt idx="37" formatCode="0.00">
                  <c:v>8.598726114649681</c:v>
                </c:pt>
                <c:pt idx="38" formatCode="0.00">
                  <c:v>8</c:v>
                </c:pt>
                <c:pt idx="39" formatCode="0.00">
                  <c:v>8.1632653061224492</c:v>
                </c:pt>
                <c:pt idx="40" formatCode="0.00">
                  <c:v>7.4792243767313016</c:v>
                </c:pt>
                <c:pt idx="41" formatCode="0.00">
                  <c:v>6.4</c:v>
                </c:pt>
                <c:pt idx="42" formatCode="0.00">
                  <c:v>6.336088154269973</c:v>
                </c:pt>
                <c:pt idx="43" formatCode="0.00">
                  <c:v>5.5263157894736841</c:v>
                </c:pt>
                <c:pt idx="44" formatCode="0.00">
                  <c:v>5.3658536585365857</c:v>
                </c:pt>
                <c:pt idx="45" formatCode="0.00">
                  <c:v>5.8004640371229694</c:v>
                </c:pt>
                <c:pt idx="46" formatCode="0.00">
                  <c:v>5.8455114822546967</c:v>
                </c:pt>
                <c:pt idx="47" formatCode="0.00">
                  <c:v>5.0632911392405067</c:v>
                </c:pt>
                <c:pt idx="48" formatCode="0.00">
                  <c:v>4.4368600682593859</c:v>
                </c:pt>
                <c:pt idx="49" formatCode="0.00">
                  <c:v>4.16</c:v>
                </c:pt>
                <c:pt idx="50" formatCode="0.00">
                  <c:v>3.6873156342182889</c:v>
                </c:pt>
                <c:pt idx="51" formatCode="0.00">
                  <c:v>3.3527696793002915</c:v>
                </c:pt>
                <c:pt idx="52" formatCode="0.00">
                  <c:v>4</c:v>
                </c:pt>
                <c:pt idx="53" formatCode="0.00">
                  <c:v>3.9660056657223794</c:v>
                </c:pt>
                <c:pt idx="54" formatCode="0.00">
                  <c:v>3.8081805359661498</c:v>
                </c:pt>
                <c:pt idx="55" formatCode="0.00">
                  <c:v>4.1899441340782122</c:v>
                </c:pt>
                <c:pt idx="56" formatCode="0.00">
                  <c:v>4.1436464088397784</c:v>
                </c:pt>
                <c:pt idx="57" formatCode="0.00">
                  <c:v>4.8409405255878291</c:v>
                </c:pt>
                <c:pt idx="58" formatCode="0.00">
                  <c:v>4.8010973936899859</c:v>
                </c:pt>
                <c:pt idx="59" formatCode="0.00">
                  <c:v>4.6419098143236077</c:v>
                </c:pt>
                <c:pt idx="60" formatCode="0.00">
                  <c:v>4.3715846994535523</c:v>
                </c:pt>
                <c:pt idx="61" formatCode="0.00">
                  <c:v>4.6783625730994149</c:v>
                </c:pt>
                <c:pt idx="62" formatCode="0.00">
                  <c:v>5.1928783382789323</c:v>
                </c:pt>
                <c:pt idx="63" formatCode="0.00">
                  <c:v>5.2631578947368416</c:v>
                </c:pt>
                <c:pt idx="64" formatCode="0.00">
                  <c:v>5.5821371610845292</c:v>
                </c:pt>
                <c:pt idx="65" formatCode="0.00">
                  <c:v>5.9294871794871788</c:v>
                </c:pt>
                <c:pt idx="66" formatCode="0.00">
                  <c:v>5.144694533762058</c:v>
                </c:pt>
                <c:pt idx="67" formatCode="0.00">
                  <c:v>5.5555555555555554</c:v>
                </c:pt>
                <c:pt idx="68" formatCode="0.00">
                  <c:v>5.8319039451114927</c:v>
                </c:pt>
                <c:pt idx="69" formatCode="0.00">
                  <c:v>5.6798623063683307</c:v>
                </c:pt>
                <c:pt idx="70" formatCode="0.00">
                  <c:v>5.9021922428330518</c:v>
                </c:pt>
                <c:pt idx="71" formatCode="0.00">
                  <c:v>5.4888507718696395</c:v>
                </c:pt>
                <c:pt idx="72" formatCode="0.00">
                  <c:v>5.7657657657657655</c:v>
                </c:pt>
                <c:pt idx="73" formatCode="0.00">
                  <c:v>6.2256809338521402</c:v>
                </c:pt>
                <c:pt idx="74" formatCode="0.00">
                  <c:v>7.1713147410358573</c:v>
                </c:pt>
                <c:pt idx="75" formatCode="0.00">
                  <c:v>7.8</c:v>
                </c:pt>
                <c:pt idx="76" formatCode="0.00">
                  <c:v>7.3921971252566738</c:v>
                </c:pt>
                <c:pt idx="77" formatCode="0.00">
                  <c:v>8.4415584415584419</c:v>
                </c:pt>
                <c:pt idx="78" formatCode="0.00">
                  <c:v>8.3521444695259603</c:v>
                </c:pt>
                <c:pt idx="79" formatCode="0.00">
                  <c:v>8.3333333333333321</c:v>
                </c:pt>
                <c:pt idx="80" formatCode="0.00">
                  <c:v>9.4629156010230187</c:v>
                </c:pt>
                <c:pt idx="81" formatCode="0.00">
                  <c:v>9.2838196286472154</c:v>
                </c:pt>
                <c:pt idx="82" formatCode="0.00">
                  <c:v>9.7982708933717575</c:v>
                </c:pt>
                <c:pt idx="83" formatCode="0.00">
                  <c:v>10.493827160493826</c:v>
                </c:pt>
                <c:pt idx="84" formatCode="0.00">
                  <c:v>10.596026490066226</c:v>
                </c:pt>
                <c:pt idx="85" formatCode="0.00">
                  <c:v>10.56338028169014</c:v>
                </c:pt>
                <c:pt idx="86" formatCode="0.00">
                  <c:v>11.469534050179211</c:v>
                </c:pt>
                <c:pt idx="87" formatCode="0.00">
                  <c:v>11.194029850746269</c:v>
                </c:pt>
                <c:pt idx="88" formatCode="0.00">
                  <c:v>10.62992125984252</c:v>
                </c:pt>
                <c:pt idx="89" formatCode="0.00">
                  <c:v>13.725490196078432</c:v>
                </c:pt>
                <c:pt idx="90" formatCode="0.00">
                  <c:v>13.076923076923078</c:v>
                </c:pt>
                <c:pt idx="91" formatCode="0.00">
                  <c:v>10.56338028169014</c:v>
                </c:pt>
                <c:pt idx="92" formatCode="0.00">
                  <c:v>10.204081632653061</c:v>
                </c:pt>
                <c:pt idx="93" formatCode="0.00">
                  <c:v>9.2643051771117158</c:v>
                </c:pt>
                <c:pt idx="94" formatCode="0.00">
                  <c:v>7.9254079254079253</c:v>
                </c:pt>
                <c:pt idx="95" formatCode="0.00">
                  <c:v>6.395348837209303</c:v>
                </c:pt>
                <c:pt idx="96" formatCode="0.00">
                  <c:v>5.3244592346089847</c:v>
                </c:pt>
                <c:pt idx="97" formatCode="0.00">
                  <c:v>4.7687861271676297</c:v>
                </c:pt>
                <c:pt idx="98" formatCode="0.00">
                  <c:v>4.2496679946879148</c:v>
                </c:pt>
                <c:pt idx="99" formatCode="0.00">
                  <c:v>4.4098573281452662</c:v>
                </c:pt>
                <c:pt idx="100" formatCode="0.00">
                  <c:v>3.9900249376558601</c:v>
                </c:pt>
                <c:pt idx="101" formatCode="0.00">
                  <c:v>3.9193729003359463</c:v>
                </c:pt>
                <c:pt idx="102" formatCode="0.00">
                  <c:v>3.8662486938349003</c:v>
                </c:pt>
                <c:pt idx="103" formatCode="0.00">
                  <c:v>2.8653295128939829</c:v>
                </c:pt>
                <c:pt idx="104" formatCode="0.00">
                  <c:v>3.035878564857406</c:v>
                </c:pt>
                <c:pt idx="105" formatCode="0.00">
                  <c:v>3.3591731266149871</c:v>
                </c:pt>
                <c:pt idx="106" formatCode="0.00">
                  <c:v>3.3106960950764006</c:v>
                </c:pt>
                <c:pt idx="107" formatCode="0.00">
                  <c:v>3.6626916524701874</c:v>
                </c:pt>
                <c:pt idx="108" formatCode="0.00">
                  <c:v>3.3469387755102038</c:v>
                </c:pt>
                <c:pt idx="109" formatCode="0.00">
                  <c:v>3.3626901521216972</c:v>
                </c:pt>
                <c:pt idx="110" formatCode="0.00">
                  <c:v>3.2526475037821481</c:v>
                </c:pt>
                <c:pt idx="111" formatCode="0.00">
                  <c:v>3.2526475037821481</c:v>
                </c:pt>
                <c:pt idx="112" formatCode="0.00">
                  <c:v>3.2376747608535692</c:v>
                </c:pt>
                <c:pt idx="113" formatCode="0.00">
                  <c:v>3.2119914346895073</c:v>
                </c:pt>
                <c:pt idx="114" formatCode="0.00">
                  <c:v>3.1522468142186453</c:v>
                </c:pt>
                <c:pt idx="115" formatCode="0.00">
                  <c:v>3.1901041666666665</c:v>
                </c:pt>
                <c:pt idx="116" formatCode="0.00">
                  <c:v>2.9776674937965262</c:v>
                </c:pt>
                <c:pt idx="117" formatCode="0.00">
                  <c:v>2.5594149908592323</c:v>
                </c:pt>
                <c:pt idx="118" formatCode="0.00">
                  <c:v>2.640642939150402</c:v>
                </c:pt>
                <c:pt idx="119" formatCode="0.00">
                  <c:v>2.3268698060941828</c:v>
                </c:pt>
                <c:pt idx="120" formatCode="0.00">
                  <c:v>2.561307901907357</c:v>
                </c:pt>
                <c:pt idx="121" formatCode="0.00">
                  <c:v>2.2279792746113989</c:v>
                </c:pt>
                <c:pt idx="122" formatCode="0.00">
                  <c:v>2.3138832997987926</c:v>
                </c:pt>
                <c:pt idx="123" formatCode="0.00">
                  <c:v>2.3809523809523809</c:v>
                </c:pt>
                <c:pt idx="124" formatCode="0.00">
                  <c:v>2.2526501766784452</c:v>
                </c:pt>
                <c:pt idx="125" formatCode="0.00">
                  <c:v>2.1215830273357814</c:v>
                </c:pt>
                <c:pt idx="126" formatCode="0.00">
                  <c:v>2</c:v>
                </c:pt>
                <c:pt idx="127" formatCode="0.00">
                  <c:v>1.9133151112846545</c:v>
                </c:pt>
                <c:pt idx="128" formatCode="0.00">
                  <c:v>2.054263565891473</c:v>
                </c:pt>
                <c:pt idx="129" formatCode="0.00">
                  <c:v>1.9954819277108431</c:v>
                </c:pt>
                <c:pt idx="130" formatCode="0.00">
                  <c:v>2.0932794711715021</c:v>
                </c:pt>
                <c:pt idx="131" formatCode="0.00">
                  <c:v>2.1562389536938849</c:v>
                </c:pt>
                <c:pt idx="132" formatCode="0.00">
                  <c:v>1.9694397283531409</c:v>
                </c:pt>
                <c:pt idx="133" formatCode="0.00">
                  <c:v>1.9587977034785546</c:v>
                </c:pt>
                <c:pt idx="134" formatCode="0.00">
                  <c:v>1.8042098229201469</c:v>
                </c:pt>
                <c:pt idx="135" formatCode="0.00">
                  <c:v>1.9237147595356552</c:v>
                </c:pt>
                <c:pt idx="136" formatCode="0.00">
                  <c:v>1.8718274111675128</c:v>
                </c:pt>
                <c:pt idx="137" formatCode="0.00">
                  <c:v>1.9123997532387416</c:v>
                </c:pt>
                <c:pt idx="138" formatCode="0.00">
                  <c:v>2.1062558943728384</c:v>
                </c:pt>
                <c:pt idx="139" formatCode="0.00">
                  <c:v>2.2158911047799936</c:v>
                </c:pt>
                <c:pt idx="140" formatCode="0.00">
                  <c:v>2.2633088938476251</c:v>
                </c:pt>
                <c:pt idx="141" formatCode="0.00">
                  <c:v>2.2677165354330708</c:v>
                </c:pt>
                <c:pt idx="142" formatCode="0.00">
                  <c:v>2.2118380062305296</c:v>
                </c:pt>
                <c:pt idx="143" formatCode="0.00">
                  <c:v>2.2318660880347179</c:v>
                </c:pt>
                <c:pt idx="144" formatCode="0.00">
                  <c:v>2.4100061012812692</c:v>
                </c:pt>
                <c:pt idx="145" formatCode="0.00">
                  <c:v>2.4725274725274726</c:v>
                </c:pt>
                <c:pt idx="146" formatCode="0.00">
                  <c:v>2.6477832512315271</c:v>
                </c:pt>
                <c:pt idx="147" formatCode="0.00">
                  <c:v>2.6891807379612258</c:v>
                </c:pt>
                <c:pt idx="148" formatCode="0.00">
                  <c:v>2.7312228429546863</c:v>
                </c:pt>
                <c:pt idx="149" formatCode="0.00">
                  <c:v>2.9721362229102164</c:v>
                </c:pt>
                <c:pt idx="150" formatCode="0.00">
                  <c:v>3.2278481012658227</c:v>
                </c:pt>
                <c:pt idx="151" formatCode="0.00">
                  <c:v>3.287583785509097</c:v>
                </c:pt>
                <c:pt idx="152" formatCode="0.00">
                  <c:v>3.3533691869661499</c:v>
                </c:pt>
                <c:pt idx="153" formatCode="0.00">
                  <c:v>3.4024627349319507</c:v>
                </c:pt>
                <c:pt idx="154" formatCode="0.00">
                  <c:v>3.5301880567469484</c:v>
                </c:pt>
                <c:pt idx="155" formatCode="0.00">
                  <c:v>3.6039070394072081</c:v>
                </c:pt>
                <c:pt idx="156" formatCode="0.00">
                  <c:v>3.87409200968523</c:v>
                </c:pt>
                <c:pt idx="157" formatCode="0.00">
                  <c:v>4.0687478077867416</c:v>
                </c:pt>
                <c:pt idx="158" formatCode="0.00">
                  <c:v>4.1636230825420011</c:v>
                </c:pt>
                <c:pt idx="159" formatCode="0.00">
                  <c:v>4.1525103812759534</c:v>
                </c:pt>
                <c:pt idx="160" formatCode="0.00">
                  <c:v>4.2694868781825299</c:v>
                </c:pt>
                <c:pt idx="161" formatCode="0.00">
                  <c:v>4.4052863436123353</c:v>
                </c:pt>
                <c:pt idx="162" formatCode="0.00">
                  <c:v>4.5643153526970952</c:v>
                </c:pt>
                <c:pt idx="163" formatCode="0.00">
                  <c:v>4.6134130713370354</c:v>
                </c:pt>
                <c:pt idx="164" formatCode="0.00">
                  <c:v>4.6119733924611976</c:v>
                </c:pt>
                <c:pt idx="165" formatCode="0.00">
                  <c:v>4.8977650974797911</c:v>
                </c:pt>
                <c:pt idx="166" formatCode="0.00">
                  <c:v>4.979466119096509</c:v>
                </c:pt>
                <c:pt idx="167" formatCode="0.00">
                  <c:v>5.0468262226847038</c:v>
                </c:pt>
                <c:pt idx="168" formatCode="0.00">
                  <c:v>5.3078556263269645</c:v>
                </c:pt>
                <c:pt idx="169" formatCode="0.00">
                  <c:v>5.1824431517715492</c:v>
                </c:pt>
                <c:pt idx="170" formatCode="0.00">
                  <c:v>5.5496264674493059</c:v>
                </c:pt>
                <c:pt idx="171" formatCode="0.00">
                  <c:v>5.4097482592394215</c:v>
                </c:pt>
                <c:pt idx="172" formatCode="0.00">
                  <c:v>5.5974165769644779</c:v>
                </c:pt>
                <c:pt idx="173" formatCode="0.00">
                  <c:v>5.9815116911364878</c:v>
                </c:pt>
                <c:pt idx="174" formatCode="0.00">
                  <c:v>6.0922063666300774</c:v>
                </c:pt>
                <c:pt idx="175" formatCode="0.00">
                  <c:v>6.0076460950300383</c:v>
                </c:pt>
                <c:pt idx="176" formatCode="0.00">
                  <c:v>6.3013698630136989</c:v>
                </c:pt>
                <c:pt idx="177" formatCode="0.00">
                  <c:v>6.6251415628539077</c:v>
                </c:pt>
                <c:pt idx="178" formatCode="0.00">
                  <c:v>6.8907563025210088</c:v>
                </c:pt>
                <c:pt idx="179" formatCode="0.00">
                  <c:v>6.7334446299387869</c:v>
                </c:pt>
                <c:pt idx="180" formatCode="0.00">
                  <c:v>6.9498069498069501</c:v>
                </c:pt>
                <c:pt idx="181" formatCode="0.00">
                  <c:v>6.9116840373011526</c:v>
                </c:pt>
                <c:pt idx="182" formatCode="0.00">
                  <c:v>6.9116840373011526</c:v>
                </c:pt>
                <c:pt idx="183" formatCode="0.00">
                  <c:v>7.2697003329633745</c:v>
                </c:pt>
                <c:pt idx="184" formatCode="0.00">
                  <c:v>6.4772727272727275</c:v>
                </c:pt>
                <c:pt idx="185" formatCode="0.00">
                  <c:v>6.9605568445475638</c:v>
                </c:pt>
                <c:pt idx="186" formatCode="0.00">
                  <c:v>6.8289786223277913</c:v>
                </c:pt>
                <c:pt idx="187" formatCode="0.00">
                  <c:v>6.6272189349112427</c:v>
                </c:pt>
                <c:pt idx="188" formatCode="0.00">
                  <c:v>6.3437139561707028</c:v>
                </c:pt>
                <c:pt idx="189" formatCode="0.00">
                  <c:v>6.4852345107122176</c:v>
                </c:pt>
                <c:pt idx="190" formatCode="0.00">
                  <c:v>6.1921296296296298</c:v>
                </c:pt>
                <c:pt idx="191" formatCode="0.00">
                  <c:v>5.5710306406685239</c:v>
                </c:pt>
                <c:pt idx="192" formatCode="0.00">
                  <c:v>5.3348467650397273</c:v>
                </c:pt>
                <c:pt idx="193" formatCode="0.00">
                  <c:v>5.1325437112239145</c:v>
                </c:pt>
                <c:pt idx="194" formatCode="0.00">
                  <c:v>5.1441492368569808</c:v>
                </c:pt>
                <c:pt idx="195" formatCode="0.00">
                  <c:v>4.9465992130410346</c:v>
                </c:pt>
                <c:pt idx="196" formatCode="0.00">
                  <c:v>4.7484454494064448</c:v>
                </c:pt>
                <c:pt idx="197" formatCode="0.00">
                  <c:v>4.7914317925591883</c:v>
                </c:pt>
                <c:pt idx="198" formatCode="0.00">
                  <c:v>4.7109207708779444</c:v>
                </c:pt>
                <c:pt idx="199" formatCode="0.00">
                  <c:v>4.1436464088397784</c:v>
                </c:pt>
                <c:pt idx="200" formatCode="0.00">
                  <c:v>4.220779220779221</c:v>
                </c:pt>
                <c:pt idx="201" formatCode="0.00">
                  <c:v>4</c:v>
                </c:pt>
                <c:pt idx="202" formatCode="0.00">
                  <c:v>3.7456875308033517</c:v>
                </c:pt>
                <c:pt idx="203" formatCode="0.00">
                  <c:v>3.4188034188034191</c:v>
                </c:pt>
                <c:pt idx="204" formatCode="0.00">
                  <c:v>3.5563874590547497</c:v>
                </c:pt>
                <c:pt idx="205" formatCode="0.00">
                  <c:v>3.5294117647058822</c:v>
                </c:pt>
                <c:pt idx="206" formatCode="0.00">
                  <c:v>3.303303303303303</c:v>
                </c:pt>
                <c:pt idx="207" formatCode="0.00">
                  <c:v>3.5202619729840361</c:v>
                </c:pt>
                <c:pt idx="208" formatCode="0.00">
                  <c:v>3.2523510971786838</c:v>
                </c:pt>
                <c:pt idx="209" formatCode="0.00">
                  <c:v>3.2654629273914715</c:v>
                </c:pt>
                <c:pt idx="210" formatCode="0.00">
                  <c:v>3.1863653204890698</c:v>
                </c:pt>
                <c:pt idx="211" formatCode="0.00">
                  <c:v>3.0469897209985315</c:v>
                </c:pt>
                <c:pt idx="212" formatCode="0.00">
                  <c:v>3.1162464985994398</c:v>
                </c:pt>
                <c:pt idx="213" formatCode="0.00">
                  <c:v>2.9846057178762173</c:v>
                </c:pt>
                <c:pt idx="214" formatCode="0.00">
                  <c:v>2.7167630057803467</c:v>
                </c:pt>
                <c:pt idx="215" formatCode="0.00">
                  <c:v>2.5773195876288657</c:v>
                </c:pt>
                <c:pt idx="216" formatCode="0.00">
                  <c:v>2.4239426168686617</c:v>
                </c:pt>
                <c:pt idx="217" formatCode="0.00">
                  <c:v>2.3600185099490978</c:v>
                </c:pt>
                <c:pt idx="218" formatCode="0.00">
                  <c:v>2.2084195997239475</c:v>
                </c:pt>
                <c:pt idx="219" formatCode="0.00">
                  <c:v>2.2891055532005087</c:v>
                </c:pt>
                <c:pt idx="220" formatCode="0.00">
                  <c:v>2.1044576238760286</c:v>
                </c:pt>
                <c:pt idx="221" formatCode="0.00">
                  <c:v>1.8055555555555554</c:v>
                </c:pt>
                <c:pt idx="222" formatCode="0.00">
                  <c:v>1.7469973483075965</c:v>
                </c:pt>
                <c:pt idx="223" formatCode="0.00">
                  <c:v>1.6738736225414983</c:v>
                </c:pt>
                <c:pt idx="224" formatCode="0.00">
                  <c:v>1.6732542819499343</c:v>
                </c:pt>
                <c:pt idx="225" formatCode="0.00">
                  <c:v>1.7938352703385549</c:v>
                </c:pt>
                <c:pt idx="226" formatCode="0.00">
                  <c:v>1.7789072426937738</c:v>
                </c:pt>
                <c:pt idx="227" formatCode="0.00">
                  <c:v>1.6427749293711416</c:v>
                </c:pt>
                <c:pt idx="228" formatCode="0.00">
                  <c:v>1.6521903323262841</c:v>
                </c:pt>
                <c:pt idx="229" formatCode="0.00">
                  <c:v>1.576557278725045</c:v>
                </c:pt>
                <c:pt idx="230" formatCode="0.00">
                  <c:v>1.502213788741303</c:v>
                </c:pt>
                <c:pt idx="231" formatCode="0.00">
                  <c:v>1.4573737068640036</c:v>
                </c:pt>
                <c:pt idx="232" formatCode="0.00">
                  <c:v>1.4977385630607252</c:v>
                </c:pt>
                <c:pt idx="233" formatCode="0.00">
                  <c:v>1.4594201941491118</c:v>
                </c:pt>
                <c:pt idx="234" formatCode="0.00">
                  <c:v>1.4060376912624799</c:v>
                </c:pt>
                <c:pt idx="235" formatCode="0.00">
                  <c:v>1.4203943184227263</c:v>
                </c:pt>
                <c:pt idx="236" formatCode="0.00">
                  <c:v>1.3612362544203847</c:v>
                </c:pt>
                <c:pt idx="237" formatCode="0.00">
                  <c:v>1.3134540291089811</c:v>
                </c:pt>
                <c:pt idx="238" formatCode="0.00">
                  <c:v>1.3102460397708122</c:v>
                </c:pt>
                <c:pt idx="239" formatCode="0.00">
                  <c:v>1.2700480338679476</c:v>
                </c:pt>
                <c:pt idx="240" formatCode="0.00">
                  <c:v>1.3131040856405714</c:v>
                </c:pt>
                <c:pt idx="241" formatCode="0.00">
                  <c:v>1.3705796191671897</c:v>
                </c:pt>
                <c:pt idx="242" formatCode="0.00">
                  <c:v>1.3373432300998209</c:v>
                </c:pt>
                <c:pt idx="243" formatCode="0.00">
                  <c:v>1.3586712554242106</c:v>
                </c:pt>
                <c:pt idx="244" formatCode="0.00">
                  <c:v>1.3991308005046965</c:v>
                </c:pt>
                <c:pt idx="245" formatCode="0.00">
                  <c:v>1.4841697586869973</c:v>
                </c:pt>
                <c:pt idx="246" formatCode="0.00">
                  <c:v>1.5320222156636527</c:v>
                </c:pt>
                <c:pt idx="247" formatCode="0.00">
                  <c:v>1.6347441046236226</c:v>
                </c:pt>
                <c:pt idx="248" formatCode="0.00">
                  <c:v>1.6967908520841017</c:v>
                </c:pt>
                <c:pt idx="249" formatCode="0.00">
                  <c:v>1.6750298685782556</c:v>
                </c:pt>
                <c:pt idx="250" formatCode="0.00">
                  <c:v>1.7498532002348794</c:v>
                </c:pt>
                <c:pt idx="251" formatCode="0.00">
                  <c:v>1.8247676325861126</c:v>
                </c:pt>
                <c:pt idx="252" formatCode="0.00">
                  <c:v>1.8209952681034289</c:v>
                </c:pt>
                <c:pt idx="253" formatCode="0.00">
                  <c:v>1.8831198225521706</c:v>
                </c:pt>
                <c:pt idx="254" formatCode="0.00">
                  <c:v>2.0607854397667538</c:v>
                </c:pt>
                <c:pt idx="255" formatCode="0.00">
                  <c:v>2.1732050975879811</c:v>
                </c:pt>
                <c:pt idx="256" formatCode="0.00">
                  <c:v>2.3158123843726197</c:v>
                </c:pt>
                <c:pt idx="257" formatCode="0.00">
                  <c:v>2.4538945541332176</c:v>
                </c:pt>
                <c:pt idx="258" formatCode="0.00">
                  <c:v>2.5998183155253711</c:v>
                </c:pt>
                <c:pt idx="259" formatCode="0.00">
                  <c:v>2.5707608413399119</c:v>
                </c:pt>
                <c:pt idx="260" formatCode="0.00">
                  <c:v>2.6039434204886414</c:v>
                </c:pt>
                <c:pt idx="261" formatCode="0.00">
                  <c:v>2.8223526853663841</c:v>
                </c:pt>
                <c:pt idx="262" formatCode="0.00">
                  <c:v>2.9903005523900656</c:v>
                </c:pt>
                <c:pt idx="263" formatCode="0.00">
                  <c:v>3.2109991475223505</c:v>
                </c:pt>
                <c:pt idx="264" formatCode="0.00">
                  <c:v>3.3962921813389104</c:v>
                </c:pt>
                <c:pt idx="265" formatCode="0.00">
                  <c:v>3.6096672442134254</c:v>
                </c:pt>
                <c:pt idx="266" formatCode="0.00">
                  <c:v>3.7416501173497019</c:v>
                </c:pt>
                <c:pt idx="267" formatCode="0.00">
                  <c:v>3.806940205719453</c:v>
                </c:pt>
                <c:pt idx="268" formatCode="0.00">
                  <c:v>4.0271077417872734</c:v>
                </c:pt>
                <c:pt idx="269" formatCode="0.00">
                  <c:v>4.2084548450577328</c:v>
                </c:pt>
                <c:pt idx="270" formatCode="0.00">
                  <c:v>4.391328515842134</c:v>
                </c:pt>
                <c:pt idx="271" formatCode="0.00">
                  <c:v>4.5488002355365822</c:v>
                </c:pt>
                <c:pt idx="272" formatCode="0.00">
                  <c:v>4.634925350961896</c:v>
                </c:pt>
                <c:pt idx="273" formatCode="0.00">
                  <c:v>4.755025282088325</c:v>
                </c:pt>
                <c:pt idx="274" formatCode="0.00">
                  <c:v>4.8407868488169488</c:v>
                </c:pt>
                <c:pt idx="275" formatCode="0.00">
                  <c:v>4.9491317983630383</c:v>
                </c:pt>
                <c:pt idx="276" formatCode="0.00">
                  <c:v>4.9720483293402378</c:v>
                </c:pt>
                <c:pt idx="277" formatCode="0.00">
                  <c:v>4.9852990919262092</c:v>
                </c:pt>
                <c:pt idx="278" formatCode="0.00">
                  <c:v>4.9446494464944655</c:v>
                </c:pt>
                <c:pt idx="279" formatCode="0.00">
                  <c:v>4.9907186422699548</c:v>
                </c:pt>
                <c:pt idx="280" formatCode="0.00">
                  <c:v>5.04502083053353</c:v>
                </c:pt>
                <c:pt idx="281" formatCode="0.00">
                  <c:v>5.0699347996645292</c:v>
                </c:pt>
                <c:pt idx="282" formatCode="0.00">
                  <c:v>4.9746164882463306</c:v>
                </c:pt>
                <c:pt idx="283" formatCode="0.00">
                  <c:v>5.1165803108808294</c:v>
                </c:pt>
                <c:pt idx="284" formatCode="0.00">
                  <c:v>5.3854891795065978</c:v>
                </c:pt>
                <c:pt idx="285" formatCode="0.00">
                  <c:v>5.5476658105454</c:v>
                </c:pt>
                <c:pt idx="286" formatCode="0.00">
                  <c:v>5.9128763613068545</c:v>
                </c:pt>
                <c:pt idx="287" formatCode="0.00">
                  <c:v>6.0361106509855889</c:v>
                </c:pt>
                <c:pt idx="288" formatCode="0.00">
                  <c:v>6.0858467118962851</c:v>
                </c:pt>
                <c:pt idx="289" formatCode="0.00">
                  <c:v>6.2042634425707917</c:v>
                </c:pt>
                <c:pt idx="290" formatCode="0.00">
                  <c:v>6.6000153221481659</c:v>
                </c:pt>
                <c:pt idx="291" formatCode="0.00">
                  <c:v>6.9487147952281392</c:v>
                </c:pt>
                <c:pt idx="292" formatCode="0.00">
                  <c:v>7.3245812584880037</c:v>
                </c:pt>
                <c:pt idx="293" formatCode="0.00">
                  <c:v>7.8493506493506491</c:v>
                </c:pt>
                <c:pt idx="294" formatCode="0.00">
                  <c:v>8.1217447916666679</c:v>
                </c:pt>
                <c:pt idx="295" formatCode="0.00">
                  <c:v>8.0801445229101656</c:v>
                </c:pt>
                <c:pt idx="296" formatCode="0.00">
                  <c:v>8.5589678357259675</c:v>
                </c:pt>
                <c:pt idx="297" formatCode="0.00">
                  <c:v>9.2081031307550649</c:v>
                </c:pt>
                <c:pt idx="298" formatCode="0.00">
                  <c:v>8.808601576065179</c:v>
                </c:pt>
                <c:pt idx="299" formatCode="0.00">
                  <c:v>8.8496208327371573</c:v>
                </c:pt>
                <c:pt idx="300" formatCode="0.00">
                  <c:v>8.8547910173419648</c:v>
                </c:pt>
                <c:pt idx="301" formatCode="0.00">
                  <c:v>9.2228503923719529</c:v>
                </c:pt>
                <c:pt idx="302" formatCode="0.00">
                  <c:v>9.0165317139001342</c:v>
                </c:pt>
                <c:pt idx="303" formatCode="0.00">
                  <c:v>9.217780840799449</c:v>
                </c:pt>
                <c:pt idx="304" formatCode="0.00">
                  <c:v>9.2004676679557509</c:v>
                </c:pt>
                <c:pt idx="305" formatCode="0.00">
                  <c:v>9.3565581572434802</c:v>
                </c:pt>
                <c:pt idx="306" formatCode="0.00">
                  <c:v>9.3764739175549483</c:v>
                </c:pt>
                <c:pt idx="307" formatCode="0.00">
                  <c:v>9.0565017572316844</c:v>
                </c:pt>
                <c:pt idx="308" formatCode="0.00">
                  <c:v>8.8368717111232087</c:v>
                </c:pt>
                <c:pt idx="309" formatCode="0.00">
                  <c:v>8.9115331171838807</c:v>
                </c:pt>
                <c:pt idx="310" formatCode="0.00">
                  <c:v>8.8553890593970035</c:v>
                </c:pt>
                <c:pt idx="311" formatCode="0.00">
                  <c:v>8.4119345524542819</c:v>
                </c:pt>
                <c:pt idx="312" formatCode="0.00">
                  <c:v>9.0691605045672024</c:v>
                </c:pt>
                <c:pt idx="313" formatCode="0.00">
                  <c:v>9.4415659182498555</c:v>
                </c:pt>
                <c:pt idx="314" formatCode="0.00">
                  <c:v>9.5169028227156094</c:v>
                </c:pt>
                <c:pt idx="315" formatCode="0.00">
                  <c:v>9.3721770551038848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B7-4515-9CCF-54667A79C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2192"/>
        <c:axId val="253577472"/>
      </c:lineChart>
      <c:dateAx>
        <c:axId val="359219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7472"/>
        <c:crosses val="autoZero"/>
        <c:auto val="1"/>
        <c:lblOffset val="100"/>
        <c:baseTimeUnit val="days"/>
      </c:dateAx>
      <c:valAx>
        <c:axId val="2535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21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смъртни случаи </a:t>
            </a:r>
            <a:r>
              <a:rPr lang="en-US"/>
              <a:t>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164843187960353E-2"/>
          <c:y val="0.41126899457617994"/>
          <c:w val="0.88819463970857893"/>
          <c:h val="0.49813620668432629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'TS_COVID-19_BG'!$BG$206:$BG$317</c:f>
              <c:numCache>
                <c:formatCode>General</c:formatCode>
                <c:ptCount val="112"/>
                <c:pt idx="0">
                  <c:v>796</c:v>
                </c:pt>
                <c:pt idx="1">
                  <c:v>807</c:v>
                </c:pt>
                <c:pt idx="2">
                  <c:v>813</c:v>
                </c:pt>
                <c:pt idx="3">
                  <c:v>825</c:v>
                </c:pt>
                <c:pt idx="4">
                  <c:v>832</c:v>
                </c:pt>
                <c:pt idx="5">
                  <c:v>838</c:v>
                </c:pt>
                <c:pt idx="6">
                  <c:v>841</c:v>
                </c:pt>
                <c:pt idx="7">
                  <c:v>844</c:v>
                </c:pt>
                <c:pt idx="8">
                  <c:v>854</c:v>
                </c:pt>
                <c:pt idx="9">
                  <c:v>862</c:v>
                </c:pt>
                <c:pt idx="10">
                  <c:v>873</c:v>
                </c:pt>
                <c:pt idx="11">
                  <c:v>880</c:v>
                </c:pt>
                <c:pt idx="12">
                  <c:v>887</c:v>
                </c:pt>
                <c:pt idx="13">
                  <c:v>891</c:v>
                </c:pt>
                <c:pt idx="14">
                  <c:v>892</c:v>
                </c:pt>
                <c:pt idx="15">
                  <c:v>915</c:v>
                </c:pt>
                <c:pt idx="16">
                  <c:v>923</c:v>
                </c:pt>
                <c:pt idx="17">
                  <c:v>929</c:v>
                </c:pt>
                <c:pt idx="18">
                  <c:v>944</c:v>
                </c:pt>
                <c:pt idx="19">
                  <c:v>958</c:v>
                </c:pt>
                <c:pt idx="20">
                  <c:v>968</c:v>
                </c:pt>
                <c:pt idx="21">
                  <c:v>986</c:v>
                </c:pt>
                <c:pt idx="22">
                  <c:v>1008</c:v>
                </c:pt>
                <c:pt idx="23">
                  <c:v>1019</c:v>
                </c:pt>
                <c:pt idx="24">
                  <c:v>1048</c:v>
                </c:pt>
                <c:pt idx="25">
                  <c:v>1064</c:v>
                </c:pt>
                <c:pt idx="26">
                  <c:v>1077</c:v>
                </c:pt>
                <c:pt idx="27">
                  <c:v>1084</c:v>
                </c:pt>
                <c:pt idx="28">
                  <c:v>1094</c:v>
                </c:pt>
                <c:pt idx="29">
                  <c:v>1136</c:v>
                </c:pt>
                <c:pt idx="30">
                  <c:v>1161</c:v>
                </c:pt>
                <c:pt idx="31">
                  <c:v>1197</c:v>
                </c:pt>
                <c:pt idx="32">
                  <c:v>1225</c:v>
                </c:pt>
                <c:pt idx="33">
                  <c:v>1254</c:v>
                </c:pt>
                <c:pt idx="34">
                  <c:v>1279</c:v>
                </c:pt>
                <c:pt idx="35">
                  <c:v>1298</c:v>
                </c:pt>
                <c:pt idx="36">
                  <c:v>1349</c:v>
                </c:pt>
                <c:pt idx="37">
                  <c:v>1412</c:v>
                </c:pt>
                <c:pt idx="38">
                  <c:v>1466</c:v>
                </c:pt>
                <c:pt idx="39">
                  <c:v>1518</c:v>
                </c:pt>
                <c:pt idx="40">
                  <c:v>1576</c:v>
                </c:pt>
                <c:pt idx="41">
                  <c:v>1632</c:v>
                </c:pt>
                <c:pt idx="42">
                  <c:v>1665</c:v>
                </c:pt>
                <c:pt idx="43">
                  <c:v>1771</c:v>
                </c:pt>
                <c:pt idx="44">
                  <c:v>1851</c:v>
                </c:pt>
                <c:pt idx="45">
                  <c:v>1898</c:v>
                </c:pt>
                <c:pt idx="46">
                  <c:v>1970</c:v>
                </c:pt>
                <c:pt idx="47">
                  <c:v>2055</c:v>
                </c:pt>
                <c:pt idx="48">
                  <c:v>2091</c:v>
                </c:pt>
                <c:pt idx="49">
                  <c:v>2130</c:v>
                </c:pt>
                <c:pt idx="50">
                  <c:v>2282</c:v>
                </c:pt>
                <c:pt idx="51">
                  <c:v>2413</c:v>
                </c:pt>
                <c:pt idx="52">
                  <c:v>2530</c:v>
                </c:pt>
                <c:pt idx="53">
                  <c:v>2649</c:v>
                </c:pt>
                <c:pt idx="54">
                  <c:v>2778</c:v>
                </c:pt>
                <c:pt idx="55">
                  <c:v>2820</c:v>
                </c:pt>
                <c:pt idx="56">
                  <c:v>2880</c:v>
                </c:pt>
                <c:pt idx="57">
                  <c:v>3069</c:v>
                </c:pt>
                <c:pt idx="58">
                  <c:v>3226</c:v>
                </c:pt>
                <c:pt idx="59">
                  <c:v>3367</c:v>
                </c:pt>
                <c:pt idx="60">
                  <c:v>3529</c:v>
                </c:pt>
                <c:pt idx="61">
                  <c:v>3680</c:v>
                </c:pt>
                <c:pt idx="62">
                  <c:v>3749</c:v>
                </c:pt>
                <c:pt idx="63">
                  <c:v>3814</c:v>
                </c:pt>
                <c:pt idx="64">
                  <c:v>4035</c:v>
                </c:pt>
                <c:pt idx="65">
                  <c:v>4188</c:v>
                </c:pt>
                <c:pt idx="66">
                  <c:v>4347</c:v>
                </c:pt>
                <c:pt idx="67">
                  <c:v>4503</c:v>
                </c:pt>
                <c:pt idx="68">
                  <c:v>4650</c:v>
                </c:pt>
                <c:pt idx="69">
                  <c:v>4729</c:v>
                </c:pt>
                <c:pt idx="70">
                  <c:v>4797</c:v>
                </c:pt>
                <c:pt idx="71">
                  <c:v>5010</c:v>
                </c:pt>
                <c:pt idx="72">
                  <c:v>5156</c:v>
                </c:pt>
                <c:pt idx="73">
                  <c:v>5283</c:v>
                </c:pt>
                <c:pt idx="74">
                  <c:v>5405</c:v>
                </c:pt>
                <c:pt idx="75">
                  <c:v>5562</c:v>
                </c:pt>
                <c:pt idx="76">
                  <c:v>5626</c:v>
                </c:pt>
                <c:pt idx="77">
                  <c:v>5688</c:v>
                </c:pt>
                <c:pt idx="78">
                  <c:v>5838</c:v>
                </c:pt>
                <c:pt idx="79">
                  <c:v>6005</c:v>
                </c:pt>
                <c:pt idx="80">
                  <c:v>6196</c:v>
                </c:pt>
                <c:pt idx="81">
                  <c:v>6339</c:v>
                </c:pt>
                <c:pt idx="82">
                  <c:v>6496</c:v>
                </c:pt>
                <c:pt idx="83">
                  <c:v>6551</c:v>
                </c:pt>
                <c:pt idx="84">
                  <c:v>6609</c:v>
                </c:pt>
                <c:pt idx="85">
                  <c:v>6765</c:v>
                </c:pt>
                <c:pt idx="86">
                  <c:v>6879</c:v>
                </c:pt>
                <c:pt idx="87">
                  <c:v>6978</c:v>
                </c:pt>
                <c:pt idx="88">
                  <c:v>7023</c:v>
                </c:pt>
                <c:pt idx="89">
                  <c:v>7073</c:v>
                </c:pt>
                <c:pt idx="90">
                  <c:v>7123</c:v>
                </c:pt>
                <c:pt idx="91">
                  <c:v>7164</c:v>
                </c:pt>
                <c:pt idx="92">
                  <c:v>7251</c:v>
                </c:pt>
                <c:pt idx="93">
                  <c:v>7405</c:v>
                </c:pt>
                <c:pt idx="94">
                  <c:v>7515</c:v>
                </c:pt>
                <c:pt idx="95">
                  <c:v>7576</c:v>
                </c:pt>
                <c:pt idx="96">
                  <c:v>7604</c:v>
                </c:pt>
                <c:pt idx="97">
                  <c:v>7644</c:v>
                </c:pt>
                <c:pt idx="98">
                  <c:v>7678</c:v>
                </c:pt>
                <c:pt idx="99">
                  <c:v>7835</c:v>
                </c:pt>
                <c:pt idx="100">
                  <c:v>7902</c:v>
                </c:pt>
                <c:pt idx="101">
                  <c:v>7961</c:v>
                </c:pt>
                <c:pt idx="102">
                  <c:v>8017</c:v>
                </c:pt>
                <c:pt idx="103">
                  <c:v>8078</c:v>
                </c:pt>
                <c:pt idx="104">
                  <c:v>8097</c:v>
                </c:pt>
                <c:pt idx="105">
                  <c:v>8126</c:v>
                </c:pt>
                <c:pt idx="106">
                  <c:v>8232</c:v>
                </c:pt>
                <c:pt idx="107">
                  <c:v>8279</c:v>
                </c:pt>
                <c:pt idx="108">
                  <c:v>8349</c:v>
                </c:pt>
                <c:pt idx="109">
                  <c:v>8396</c:v>
                </c:pt>
                <c:pt idx="110">
                  <c:v>8457</c:v>
                </c:pt>
                <c:pt idx="111">
                  <c:v>8474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19-4752-9C3D-C42828E0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7744"/>
        <c:axId val="253607232"/>
      </c:lineChart>
      <c:catAx>
        <c:axId val="122527744"/>
        <c:scaling>
          <c:orientation val="minMax"/>
        </c:scaling>
        <c:delete val="0"/>
        <c:axPos val="b"/>
        <c:majorTickMark val="out"/>
        <c:minorTickMark val="none"/>
        <c:tickLblPos val="nextTo"/>
        <c:crossAx val="253607232"/>
        <c:crosses val="autoZero"/>
        <c:auto val="1"/>
        <c:lblAlgn val="ctr"/>
        <c:lblOffset val="100"/>
        <c:noMultiLvlLbl val="0"/>
      </c:catAx>
      <c:valAx>
        <c:axId val="253607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Кумулативен брой потвърдени</a:t>
            </a:r>
            <a:r>
              <a:rPr lang="en-US"/>
              <a:t> (</a:t>
            </a:r>
            <a:r>
              <a:rPr lang="bg-BG"/>
              <a:t>през</a:t>
            </a:r>
            <a:r>
              <a:rPr lang="bg-BG" baseline="0"/>
              <a:t> последните 7 дни)</a:t>
            </a:r>
          </a:p>
          <a:p>
            <a:pPr>
              <a:defRPr/>
            </a:pPr>
            <a:endParaRPr lang="bg-BG"/>
          </a:p>
        </c:rich>
      </c:tx>
      <c:layout>
        <c:manualLayout>
          <c:xMode val="edge"/>
          <c:yMode val="edge"/>
          <c:x val="0.15823848425928061"/>
          <c:y val="2.2443885867244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8617273024689533E-2"/>
          <c:y val="0.40782844852726741"/>
          <c:w val="0.87469357946364379"/>
          <c:h val="0.49737912851391314"/>
        </c:manualLayout>
      </c:layout>
      <c:lineChart>
        <c:grouping val="standard"/>
        <c:varyColors val="0"/>
        <c:ser>
          <c:idx val="0"/>
          <c:order val="0"/>
          <c:tx>
            <c:strRef>
              <c:f>'TS_COVID-19_BG'!$T$1</c:f>
              <c:strCache>
                <c:ptCount val="1"/>
                <c:pt idx="0">
                  <c:v>Кумулативен брой потвърдени</c:v>
                </c:pt>
              </c:strCache>
            </c:strRef>
          </c:tx>
          <c:marker>
            <c:symbol val="none"/>
          </c:marker>
          <c:trendline>
            <c:spPr>
              <a:ln>
                <a:noFill/>
              </a:ln>
            </c:spPr>
            <c:trendlineType val="exp"/>
            <c:dispRSqr val="1"/>
            <c:dispEq val="1"/>
            <c:trendlineLbl>
              <c:layout>
                <c:manualLayout>
                  <c:x val="9.6244969378827649E-2"/>
                  <c:y val="-0.21772018081073199"/>
                </c:manualLayout>
              </c:layout>
              <c:numFmt formatCode="General" sourceLinked="0"/>
            </c:trendlineLbl>
          </c:trendline>
          <c:val>
            <c:numRef>
              <c:f>'TS_COVID-19_BG'!$BF$206:$BF$317</c:f>
              <c:numCache>
                <c:formatCode>General</c:formatCode>
                <c:ptCount val="112"/>
                <c:pt idx="0">
                  <c:v>20055</c:v>
                </c:pt>
                <c:pt idx="1">
                  <c:v>20271</c:v>
                </c:pt>
                <c:pt idx="2">
                  <c:v>20547</c:v>
                </c:pt>
                <c:pt idx="3">
                  <c:v>20833</c:v>
                </c:pt>
                <c:pt idx="4">
                  <c:v>21096</c:v>
                </c:pt>
                <c:pt idx="5">
                  <c:v>21336</c:v>
                </c:pt>
                <c:pt idx="6">
                  <c:v>21518</c:v>
                </c:pt>
                <c:pt idx="7">
                  <c:v>21587</c:v>
                </c:pt>
                <c:pt idx="8">
                  <c:v>21870</c:v>
                </c:pt>
                <c:pt idx="9">
                  <c:v>22306</c:v>
                </c:pt>
                <c:pt idx="10">
                  <c:v>22743</c:v>
                </c:pt>
                <c:pt idx="11">
                  <c:v>23259</c:v>
                </c:pt>
                <c:pt idx="12">
                  <c:v>23871</c:v>
                </c:pt>
                <c:pt idx="13">
                  <c:v>24319</c:v>
                </c:pt>
                <c:pt idx="14">
                  <c:v>24402</c:v>
                </c:pt>
                <c:pt idx="15">
                  <c:v>24989</c:v>
                </c:pt>
                <c:pt idx="16">
                  <c:v>25774</c:v>
                </c:pt>
                <c:pt idx="17">
                  <c:v>26593</c:v>
                </c:pt>
                <c:pt idx="18">
                  <c:v>27507</c:v>
                </c:pt>
                <c:pt idx="19">
                  <c:v>28505</c:v>
                </c:pt>
                <c:pt idx="20">
                  <c:v>29108</c:v>
                </c:pt>
                <c:pt idx="21">
                  <c:v>29503</c:v>
                </c:pt>
                <c:pt idx="22">
                  <c:v>30527</c:v>
                </c:pt>
                <c:pt idx="23">
                  <c:v>31863</c:v>
                </c:pt>
                <c:pt idx="24">
                  <c:v>33335</c:v>
                </c:pt>
                <c:pt idx="25">
                  <c:v>34930</c:v>
                </c:pt>
                <c:pt idx="26">
                  <c:v>36519</c:v>
                </c:pt>
                <c:pt idx="27">
                  <c:v>37562</c:v>
                </c:pt>
                <c:pt idx="28">
                  <c:v>37889</c:v>
                </c:pt>
                <c:pt idx="29">
                  <c:v>40132</c:v>
                </c:pt>
                <c:pt idx="30">
                  <c:v>42701</c:v>
                </c:pt>
                <c:pt idx="31">
                  <c:v>45461</c:v>
                </c:pt>
                <c:pt idx="32">
                  <c:v>48150</c:v>
                </c:pt>
                <c:pt idx="33">
                  <c:v>51041</c:v>
                </c:pt>
                <c:pt idx="34">
                  <c:v>52844</c:v>
                </c:pt>
                <c:pt idx="35">
                  <c:v>54069</c:v>
                </c:pt>
                <c:pt idx="36">
                  <c:v>56496</c:v>
                </c:pt>
                <c:pt idx="37">
                  <c:v>60537</c:v>
                </c:pt>
                <c:pt idx="38">
                  <c:v>64591</c:v>
                </c:pt>
                <c:pt idx="39">
                  <c:v>68345</c:v>
                </c:pt>
                <c:pt idx="40">
                  <c:v>72184</c:v>
                </c:pt>
                <c:pt idx="41">
                  <c:v>74485</c:v>
                </c:pt>
                <c:pt idx="42">
                  <c:v>75160</c:v>
                </c:pt>
                <c:pt idx="43">
                  <c:v>78976</c:v>
                </c:pt>
                <c:pt idx="44">
                  <c:v>83366</c:v>
                </c:pt>
                <c:pt idx="45">
                  <c:v>87311</c:v>
                </c:pt>
                <c:pt idx="46">
                  <c:v>90725</c:v>
                </c:pt>
                <c:pt idx="47">
                  <c:v>94937</c:v>
                </c:pt>
                <c:pt idx="48">
                  <c:v>97435</c:v>
                </c:pt>
                <c:pt idx="49">
                  <c:v>98251</c:v>
                </c:pt>
                <c:pt idx="50">
                  <c:v>101770</c:v>
                </c:pt>
                <c:pt idx="51">
                  <c:v>106598</c:v>
                </c:pt>
                <c:pt idx="52">
                  <c:v>110536</c:v>
                </c:pt>
                <c:pt idx="53">
                  <c:v>114435</c:v>
                </c:pt>
                <c:pt idx="54">
                  <c:v>118418</c:v>
                </c:pt>
                <c:pt idx="55">
                  <c:v>120697</c:v>
                </c:pt>
                <c:pt idx="56">
                  <c:v>121820</c:v>
                </c:pt>
                <c:pt idx="57">
                  <c:v>124966</c:v>
                </c:pt>
                <c:pt idx="58">
                  <c:v>129348</c:v>
                </c:pt>
                <c:pt idx="59">
                  <c:v>133060</c:v>
                </c:pt>
                <c:pt idx="60">
                  <c:v>136628</c:v>
                </c:pt>
                <c:pt idx="61">
                  <c:v>139955</c:v>
                </c:pt>
                <c:pt idx="62">
                  <c:v>141747</c:v>
                </c:pt>
                <c:pt idx="63">
                  <c:v>142486</c:v>
                </c:pt>
                <c:pt idx="64">
                  <c:v>145300</c:v>
                </c:pt>
                <c:pt idx="65">
                  <c:v>148775</c:v>
                </c:pt>
                <c:pt idx="66">
                  <c:v>151913</c:v>
                </c:pt>
                <c:pt idx="67">
                  <c:v>155193</c:v>
                </c:pt>
                <c:pt idx="68">
                  <c:v>158807</c:v>
                </c:pt>
                <c:pt idx="69">
                  <c:v>160844</c:v>
                </c:pt>
                <c:pt idx="70">
                  <c:v>161421</c:v>
                </c:pt>
                <c:pt idx="71">
                  <c:v>164185</c:v>
                </c:pt>
                <c:pt idx="72">
                  <c:v>168165</c:v>
                </c:pt>
                <c:pt idx="73">
                  <c:v>171493</c:v>
                </c:pt>
                <c:pt idx="74">
                  <c:v>174568</c:v>
                </c:pt>
                <c:pt idx="75">
                  <c:v>177665</c:v>
                </c:pt>
                <c:pt idx="76">
                  <c:v>178952</c:v>
                </c:pt>
                <c:pt idx="77">
                  <c:v>179449</c:v>
                </c:pt>
                <c:pt idx="78">
                  <c:v>181544</c:v>
                </c:pt>
                <c:pt idx="79">
                  <c:v>184287</c:v>
                </c:pt>
                <c:pt idx="80">
                  <c:v>186246</c:v>
                </c:pt>
                <c:pt idx="81">
                  <c:v>188288</c:v>
                </c:pt>
                <c:pt idx="82">
                  <c:v>190027</c:v>
                </c:pt>
                <c:pt idx="83">
                  <c:v>191029</c:v>
                </c:pt>
                <c:pt idx="84">
                  <c:v>191195</c:v>
                </c:pt>
                <c:pt idx="85">
                  <c:v>192472</c:v>
                </c:pt>
                <c:pt idx="86">
                  <c:v>194271</c:v>
                </c:pt>
                <c:pt idx="87">
                  <c:v>195886</c:v>
                </c:pt>
                <c:pt idx="88">
                  <c:v>196658</c:v>
                </c:pt>
                <c:pt idx="89">
                  <c:v>196915</c:v>
                </c:pt>
                <c:pt idx="90">
                  <c:v>197384</c:v>
                </c:pt>
                <c:pt idx="91">
                  <c:v>197716</c:v>
                </c:pt>
                <c:pt idx="92">
                  <c:v>198053</c:v>
                </c:pt>
                <c:pt idx="93">
                  <c:v>199491</c:v>
                </c:pt>
                <c:pt idx="94">
                  <c:v>201220</c:v>
                </c:pt>
                <c:pt idx="95">
                  <c:v>202266</c:v>
                </c:pt>
                <c:pt idx="96">
                  <c:v>202540</c:v>
                </c:pt>
                <c:pt idx="97">
                  <c:v>202880</c:v>
                </c:pt>
                <c:pt idx="98">
                  <c:v>203051</c:v>
                </c:pt>
                <c:pt idx="99">
                  <c:v>204080</c:v>
                </c:pt>
                <c:pt idx="100">
                  <c:v>205390</c:v>
                </c:pt>
                <c:pt idx="101">
                  <c:v>206392</c:v>
                </c:pt>
                <c:pt idx="102">
                  <c:v>207259</c:v>
                </c:pt>
                <c:pt idx="103">
                  <c:v>208012</c:v>
                </c:pt>
                <c:pt idx="104">
                  <c:v>208406</c:v>
                </c:pt>
                <c:pt idx="105">
                  <c:v>208511</c:v>
                </c:pt>
                <c:pt idx="106">
                  <c:v>209131</c:v>
                </c:pt>
                <c:pt idx="107">
                  <c:v>209881</c:v>
                </c:pt>
                <c:pt idx="108">
                  <c:v>210416</c:v>
                </c:pt>
                <c:pt idx="109">
                  <c:v>210951</c:v>
                </c:pt>
                <c:pt idx="110">
                  <c:v>211503</c:v>
                </c:pt>
                <c:pt idx="111">
                  <c:v>211736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7-4B5B-BC9A-D304B015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528256"/>
        <c:axId val="116978752"/>
      </c:lineChart>
      <c:catAx>
        <c:axId val="12252825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978752"/>
        <c:crosses val="autoZero"/>
        <c:auto val="1"/>
        <c:lblAlgn val="ctr"/>
        <c:lblOffset val="100"/>
        <c:noMultiLvlLbl val="0"/>
      </c:catAx>
      <c:valAx>
        <c:axId val="116978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528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Процент на смъртните от общия</a:t>
            </a:r>
            <a:r>
              <a:rPr lang="bg-BG" baseline="0"/>
              <a:t> брой случаи с известен изход (на двуседмична база)</a:t>
            </a:r>
            <a:endParaRPr lang="bg-BG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'TS_COVID-19_BG'!$AF$1</c:f>
              <c:strCache>
                <c:ptCount val="1"/>
                <c:pt idx="0">
                  <c:v>Смъртни/всички с известен изход (14-дневно0</c:v>
                </c:pt>
              </c:strCache>
            </c:strRef>
          </c:tx>
          <c:marker>
            <c:symbol val="none"/>
          </c:marker>
          <c:cat>
            <c:numRef>
              <c:f>'TS_COVID-19_BG'!$E$2:$E$317</c:f>
              <c:numCache>
                <c:formatCode>d\.m\.yy;@</c:formatCode>
                <c:ptCount val="31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</c:numCache>
            </c:numRef>
          </c:cat>
          <c:val>
            <c:numRef>
              <c:f>'TS_COVID-19_BG'!$AF$2:$AF$317</c:f>
              <c:numCache>
                <c:formatCode>General</c:formatCode>
                <c:ptCount val="316"/>
                <c:pt idx="104">
                  <c:v>6.4327485380116958</c:v>
                </c:pt>
                <c:pt idx="105">
                  <c:v>7.4856046065259116</c:v>
                </c:pt>
                <c:pt idx="106">
                  <c:v>6.9026548672566372</c:v>
                </c:pt>
                <c:pt idx="107">
                  <c:v>6.8580542264752795</c:v>
                </c:pt>
                <c:pt idx="108">
                  <c:v>6.4566929133858268</c:v>
                </c:pt>
                <c:pt idx="109">
                  <c:v>6.5522620904836195</c:v>
                </c:pt>
                <c:pt idx="110">
                  <c:v>5.931034482758621</c:v>
                </c:pt>
                <c:pt idx="111">
                  <c:v>5.4846938775510203</c:v>
                </c:pt>
                <c:pt idx="112">
                  <c:v>5.5276381909547743</c:v>
                </c:pt>
                <c:pt idx="113">
                  <c:v>5.4678007290400972</c:v>
                </c:pt>
                <c:pt idx="114">
                  <c:v>5.5621301775147929</c:v>
                </c:pt>
                <c:pt idx="115">
                  <c:v>5.3964757709251101</c:v>
                </c:pt>
                <c:pt idx="116">
                  <c:v>5.393258426966292</c:v>
                </c:pt>
                <c:pt idx="117">
                  <c:v>4.6511627906976747</c:v>
                </c:pt>
                <c:pt idx="118">
                  <c:v>4.946236559139785</c:v>
                </c:pt>
                <c:pt idx="119">
                  <c:v>4.6002190580503832</c:v>
                </c:pt>
                <c:pt idx="120">
                  <c:v>5.2927927927927927</c:v>
                </c:pt>
                <c:pt idx="121">
                  <c:v>4.931192660550459</c:v>
                </c:pt>
                <c:pt idx="122">
                  <c:v>5.3117782909930717</c:v>
                </c:pt>
                <c:pt idx="123">
                  <c:v>5.2465897166841549</c:v>
                </c:pt>
                <c:pt idx="124">
                  <c:v>5.6043956043956049</c:v>
                </c:pt>
                <c:pt idx="125">
                  <c:v>5.7585825027685491</c:v>
                </c:pt>
                <c:pt idx="126">
                  <c:v>5.7497181510710256</c:v>
                </c:pt>
                <c:pt idx="127">
                  <c:v>5.6976744186046515</c:v>
                </c:pt>
                <c:pt idx="128">
                  <c:v>5.3643724696356276</c:v>
                </c:pt>
                <c:pt idx="129">
                  <c:v>5.0961538461538458</c:v>
                </c:pt>
                <c:pt idx="130">
                  <c:v>4.8469387755102042</c:v>
                </c:pt>
                <c:pt idx="131">
                  <c:v>5.1433389544688026</c:v>
                </c:pt>
                <c:pt idx="132">
                  <c:v>4.8373644703919938</c:v>
                </c:pt>
                <c:pt idx="133">
                  <c:v>4.6736502820306205</c:v>
                </c:pt>
                <c:pt idx="134">
                  <c:v>4.3373493975903612</c:v>
                </c:pt>
                <c:pt idx="135">
                  <c:v>4.5922406967537608</c:v>
                </c:pt>
                <c:pt idx="136">
                  <c:v>3.8237200259235258</c:v>
                </c:pt>
                <c:pt idx="137">
                  <c:v>4.0285899935022744</c:v>
                </c:pt>
                <c:pt idx="138">
                  <c:v>3.5848047084002141</c:v>
                </c:pt>
                <c:pt idx="139">
                  <c:v>3.4756703078450841</c:v>
                </c:pt>
                <c:pt idx="140">
                  <c:v>3.4365924491771538</c:v>
                </c:pt>
                <c:pt idx="141">
                  <c:v>3.4155597722960152</c:v>
                </c:pt>
                <c:pt idx="142">
                  <c:v>3.319308087891538</c:v>
                </c:pt>
                <c:pt idx="143">
                  <c:v>3.3103448275862069</c:v>
                </c:pt>
                <c:pt idx="144">
                  <c:v>3.5762788592123131</c:v>
                </c:pt>
                <c:pt idx="145">
                  <c:v>3.4808766652342076</c:v>
                </c:pt>
                <c:pt idx="146">
                  <c:v>3.6256323777403039</c:v>
                </c:pt>
                <c:pt idx="147">
                  <c:v>3.5818408996251563</c:v>
                </c:pt>
                <c:pt idx="148">
                  <c:v>3.6636136552872607</c:v>
                </c:pt>
                <c:pt idx="149">
                  <c:v>3.7281553398058254</c:v>
                </c:pt>
                <c:pt idx="150">
                  <c:v>4.0078585461689586</c:v>
                </c:pt>
                <c:pt idx="151">
                  <c:v>3.940321346595256</c:v>
                </c:pt>
                <c:pt idx="152">
                  <c:v>4.328297264189465</c:v>
                </c:pt>
                <c:pt idx="153">
                  <c:v>4.2424242424242431</c:v>
                </c:pt>
                <c:pt idx="154">
                  <c:v>4.2477173481540298</c:v>
                </c:pt>
                <c:pt idx="155">
                  <c:v>4.2393026941362919</c:v>
                </c:pt>
                <c:pt idx="156">
                  <c:v>4.4674910251296369</c:v>
                </c:pt>
                <c:pt idx="157">
                  <c:v>4.6325878594249197</c:v>
                </c:pt>
                <c:pt idx="158">
                  <c:v>4.3478260869565215</c:v>
                </c:pt>
                <c:pt idx="159">
                  <c:v>3.8759689922480618</c:v>
                </c:pt>
                <c:pt idx="160">
                  <c:v>3.7534435261707988</c:v>
                </c:pt>
                <c:pt idx="161">
                  <c:v>3.8260869565217388</c:v>
                </c:pt>
                <c:pt idx="162">
                  <c:v>3.8247566063977745</c:v>
                </c:pt>
                <c:pt idx="163">
                  <c:v>3.768318213538032</c:v>
                </c:pt>
                <c:pt idx="164">
                  <c:v>3.6632617118703767</c:v>
                </c:pt>
                <c:pt idx="165">
                  <c:v>3.5763888888888888</c:v>
                </c:pt>
                <c:pt idx="166">
                  <c:v>3.4519572953736657</c:v>
                </c:pt>
                <c:pt idx="167">
                  <c:v>3.5183170112441058</c:v>
                </c:pt>
                <c:pt idx="168">
                  <c:v>3.6982248520710059</c:v>
                </c:pt>
                <c:pt idx="169">
                  <c:v>3.6786786786786783</c:v>
                </c:pt>
                <c:pt idx="170">
                  <c:v>3.9679511636779852</c:v>
                </c:pt>
                <c:pt idx="171">
                  <c:v>3.9638932496075356</c:v>
                </c:pt>
                <c:pt idx="172">
                  <c:v>4.378947368421052</c:v>
                </c:pt>
                <c:pt idx="173">
                  <c:v>4.8823790501553486</c:v>
                </c:pt>
                <c:pt idx="174">
                  <c:v>4.9820466786355473</c:v>
                </c:pt>
                <c:pt idx="175">
                  <c:v>4.9954586739327889</c:v>
                </c:pt>
                <c:pt idx="176">
                  <c:v>5.1293487957181094</c:v>
                </c:pt>
                <c:pt idx="177">
                  <c:v>5.4216867469879517</c:v>
                </c:pt>
                <c:pt idx="178">
                  <c:v>6.0323688082393332</c:v>
                </c:pt>
                <c:pt idx="179">
                  <c:v>6.2051282051282053</c:v>
                </c:pt>
                <c:pt idx="180">
                  <c:v>6.3829787234042552</c:v>
                </c:pt>
                <c:pt idx="181">
                  <c:v>6.666666666666667</c:v>
                </c:pt>
                <c:pt idx="182">
                  <c:v>6.508264462809918</c:v>
                </c:pt>
                <c:pt idx="183">
                  <c:v>6.717948717948719</c:v>
                </c:pt>
                <c:pt idx="184">
                  <c:v>6.3122923588039868</c:v>
                </c:pt>
                <c:pt idx="185">
                  <c:v>6.607929515418502</c:v>
                </c:pt>
                <c:pt idx="186">
                  <c:v>6.25</c:v>
                </c:pt>
                <c:pt idx="187">
                  <c:v>6.6390041493775938</c:v>
                </c:pt>
                <c:pt idx="188">
                  <c:v>6.7526089625537136</c:v>
                </c:pt>
                <c:pt idx="189">
                  <c:v>6.9264069264069263</c:v>
                </c:pt>
                <c:pt idx="190">
                  <c:v>6.8545803971812935</c:v>
                </c:pt>
                <c:pt idx="191">
                  <c:v>6.4641241111829357</c:v>
                </c:pt>
                <c:pt idx="192">
                  <c:v>6.1197916666666661</c:v>
                </c:pt>
                <c:pt idx="193">
                  <c:v>5.7888040712468189</c:v>
                </c:pt>
                <c:pt idx="194">
                  <c:v>5.8823529411764701</c:v>
                </c:pt>
                <c:pt idx="195">
                  <c:v>5.6701030927835054</c:v>
                </c:pt>
                <c:pt idx="196">
                  <c:v>5.5629139072847682</c:v>
                </c:pt>
                <c:pt idx="197">
                  <c:v>5.636604774535809</c:v>
                </c:pt>
                <c:pt idx="198">
                  <c:v>5.4120541205412058</c:v>
                </c:pt>
                <c:pt idx="199">
                  <c:v>4.9148099606815201</c:v>
                </c:pt>
                <c:pt idx="200">
                  <c:v>5.3061224489795915</c:v>
                </c:pt>
                <c:pt idx="201">
                  <c:v>5.363204344874406</c:v>
                </c:pt>
                <c:pt idx="202">
                  <c:v>5.2126200274348422</c:v>
                </c:pt>
                <c:pt idx="203">
                  <c:v>4.8846675712347354</c:v>
                </c:pt>
                <c:pt idx="204">
                  <c:v>5.1178451178451176</c:v>
                </c:pt>
                <c:pt idx="205">
                  <c:v>5.2454606590450572</c:v>
                </c:pt>
                <c:pt idx="206">
                  <c:v>5.1027170311464545</c:v>
                </c:pt>
                <c:pt idx="207">
                  <c:v>5.8147396889790395</c:v>
                </c:pt>
                <c:pt idx="208">
                  <c:v>5.6118999323867476</c:v>
                </c:pt>
                <c:pt idx="209">
                  <c:v>5.6142668428005287</c:v>
                </c:pt>
                <c:pt idx="210">
                  <c:v>5.6878306878306875</c:v>
                </c:pt>
                <c:pt idx="211">
                  <c:v>5.4713249835201054</c:v>
                </c:pt>
                <c:pt idx="212">
                  <c:v>5.7754704737183644</c:v>
                </c:pt>
                <c:pt idx="213">
                  <c:v>5.733252866626434</c:v>
                </c:pt>
                <c:pt idx="214">
                  <c:v>5.6119402985074629</c:v>
                </c:pt>
                <c:pt idx="215">
                  <c:v>5.7750759878419453</c:v>
                </c:pt>
                <c:pt idx="216">
                  <c:v>5.8368076235854671</c:v>
                </c:pt>
                <c:pt idx="217">
                  <c:v>5.795454545454545</c:v>
                </c:pt>
                <c:pt idx="218">
                  <c:v>5.4329371816638368</c:v>
                </c:pt>
                <c:pt idx="219">
                  <c:v>6.192660550458716</c:v>
                </c:pt>
                <c:pt idx="220">
                  <c:v>6.25</c:v>
                </c:pt>
                <c:pt idx="221">
                  <c:v>5.3088310362429807</c:v>
                </c:pt>
                <c:pt idx="222">
                  <c:v>5.5916125811283068</c:v>
                </c:pt>
                <c:pt idx="223">
                  <c:v>5.836575875486381</c:v>
                </c:pt>
                <c:pt idx="224">
                  <c:v>6.1800486618004866</c:v>
                </c:pt>
                <c:pt idx="225">
                  <c:v>6.8565910188314829</c:v>
                </c:pt>
                <c:pt idx="226">
                  <c:v>7.2368421052631584</c:v>
                </c:pt>
                <c:pt idx="227">
                  <c:v>6.9438301636444058</c:v>
                </c:pt>
                <c:pt idx="228">
                  <c:v>7.5268817204301079</c:v>
                </c:pt>
                <c:pt idx="229">
                  <c:v>7.497962510187449</c:v>
                </c:pt>
                <c:pt idx="230">
                  <c:v>7.3671965878247381</c:v>
                </c:pt>
                <c:pt idx="231">
                  <c:v>7.4031453778289222</c:v>
                </c:pt>
                <c:pt idx="232">
                  <c:v>7.4566260612772242</c:v>
                </c:pt>
                <c:pt idx="233">
                  <c:v>7.6312154696132604</c:v>
                </c:pt>
                <c:pt idx="234">
                  <c:v>7.8238001314924395</c:v>
                </c:pt>
                <c:pt idx="235">
                  <c:v>9.1218515997277052</c:v>
                </c:pt>
                <c:pt idx="236">
                  <c:v>8.520315342631898</c:v>
                </c:pt>
                <c:pt idx="237">
                  <c:v>8.9751364463311099</c:v>
                </c:pt>
                <c:pt idx="238">
                  <c:v>9.0301974448315914</c:v>
                </c:pt>
                <c:pt idx="239">
                  <c:v>8.0020518081559366</c:v>
                </c:pt>
                <c:pt idx="240">
                  <c:v>8.0710059171597646</c:v>
                </c:pt>
                <c:pt idx="241">
                  <c:v>8.6889232810081811</c:v>
                </c:pt>
                <c:pt idx="242">
                  <c:v>8.7686175791902663</c:v>
                </c:pt>
                <c:pt idx="243">
                  <c:v>8.5178236397748588</c:v>
                </c:pt>
                <c:pt idx="244">
                  <c:v>8.5547745585462014</c:v>
                </c:pt>
                <c:pt idx="245">
                  <c:v>8.9527854925665746</c:v>
                </c:pt>
                <c:pt idx="246">
                  <c:v>8.6188679245283026</c:v>
                </c:pt>
                <c:pt idx="247">
                  <c:v>8.736929003852504</c:v>
                </c:pt>
                <c:pt idx="248">
                  <c:v>9.1439173071826119</c:v>
                </c:pt>
                <c:pt idx="249">
                  <c:v>8.4907945736434112</c:v>
                </c:pt>
                <c:pt idx="250">
                  <c:v>8.6256802130369348</c:v>
                </c:pt>
                <c:pt idx="251">
                  <c:v>8.7131513107799421</c:v>
                </c:pt>
                <c:pt idx="252">
                  <c:v>8.4830756372753857</c:v>
                </c:pt>
                <c:pt idx="253">
                  <c:v>8.5977059005890251</c:v>
                </c:pt>
                <c:pt idx="254">
                  <c:v>9.1354156467247627</c:v>
                </c:pt>
                <c:pt idx="255">
                  <c:v>9.1057945965614486</c:v>
                </c:pt>
                <c:pt idx="256">
                  <c:v>9.1747865827369139</c:v>
                </c:pt>
                <c:pt idx="257">
                  <c:v>9.6263511788237288</c:v>
                </c:pt>
                <c:pt idx="258">
                  <c:v>9.8897482310350497</c:v>
                </c:pt>
                <c:pt idx="259">
                  <c:v>9.0445374952417215</c:v>
                </c:pt>
                <c:pt idx="260">
                  <c:v>9.1140949666191595</c:v>
                </c:pt>
                <c:pt idx="261">
                  <c:v>9.1145284741240076</c:v>
                </c:pt>
                <c:pt idx="262">
                  <c:v>8.7702513075647399</c:v>
                </c:pt>
                <c:pt idx="263">
                  <c:v>8.4546762589928068</c:v>
                </c:pt>
                <c:pt idx="264">
                  <c:v>8.2718735077200609</c:v>
                </c:pt>
                <c:pt idx="265">
                  <c:v>8.0861863057324843</c:v>
                </c:pt>
                <c:pt idx="266">
                  <c:v>8.0360604885614588</c:v>
                </c:pt>
                <c:pt idx="267">
                  <c:v>8.0562598670047372</c:v>
                </c:pt>
                <c:pt idx="268">
                  <c:v>7.9678196445616107</c:v>
                </c:pt>
                <c:pt idx="269">
                  <c:v>7.6380222901157531</c:v>
                </c:pt>
                <c:pt idx="270">
                  <c:v>7.4033329258851808</c:v>
                </c:pt>
                <c:pt idx="271">
                  <c:v>7.2230014025245444</c:v>
                </c:pt>
                <c:pt idx="272">
                  <c:v>6.8922351901623653</c:v>
                </c:pt>
                <c:pt idx="273">
                  <c:v>7.1151695862840105</c:v>
                </c:pt>
                <c:pt idx="274">
                  <c:v>6.9358515141647672</c:v>
                </c:pt>
                <c:pt idx="275">
                  <c:v>6.6175718523064333</c:v>
                </c:pt>
                <c:pt idx="276">
                  <c:v>6.2548612911589325</c:v>
                </c:pt>
                <c:pt idx="277">
                  <c:v>6.1069675527506853</c:v>
                </c:pt>
                <c:pt idx="278">
                  <c:v>5.8201222349765764</c:v>
                </c:pt>
                <c:pt idx="279">
                  <c:v>5.4292637895222704</c:v>
                </c:pt>
                <c:pt idx="280">
                  <c:v>5.2349742016455165</c:v>
                </c:pt>
                <c:pt idx="281">
                  <c:v>5.0648648648648642</c:v>
                </c:pt>
                <c:pt idx="282">
                  <c:v>4.8973272490221635</c:v>
                </c:pt>
                <c:pt idx="283">
                  <c:v>4.9439486286460603</c:v>
                </c:pt>
                <c:pt idx="284">
                  <c:v>4.9767178962667886</c:v>
                </c:pt>
                <c:pt idx="285">
                  <c:v>4.7783879447206097</c:v>
                </c:pt>
                <c:pt idx="286">
                  <c:v>4.7588358124307186</c:v>
                </c:pt>
                <c:pt idx="287">
                  <c:v>4.6509253350350992</c:v>
                </c:pt>
                <c:pt idx="288">
                  <c:v>4.6078730546231306</c:v>
                </c:pt>
                <c:pt idx="289">
                  <c:v>4.5226130653266337</c:v>
                </c:pt>
                <c:pt idx="290">
                  <c:v>4.5600105862114599</c:v>
                </c:pt>
                <c:pt idx="291">
                  <c:v>4.697633168893077</c:v>
                </c:pt>
                <c:pt idx="292">
                  <c:v>4.7496037104444309</c:v>
                </c:pt>
                <c:pt idx="293">
                  <c:v>4.8970993356020092</c:v>
                </c:pt>
                <c:pt idx="294">
                  <c:v>5.0776745132623295</c:v>
                </c:pt>
                <c:pt idx="295">
                  <c:v>5.1314142678347929</c:v>
                </c:pt>
                <c:pt idx="296">
                  <c:v>4.989759163782753</c:v>
                </c:pt>
                <c:pt idx="297">
                  <c:v>4.8498285239200474</c:v>
                </c:pt>
                <c:pt idx="298">
                  <c:v>4.5258029096898165</c:v>
                </c:pt>
                <c:pt idx="299">
                  <c:v>4.5753809735167925</c:v>
                </c:pt>
                <c:pt idx="300">
                  <c:v>4.4625236618470332</c:v>
                </c:pt>
                <c:pt idx="301">
                  <c:v>4.455041982554822</c:v>
                </c:pt>
                <c:pt idx="302">
                  <c:v>4.5063653992074872</c:v>
                </c:pt>
                <c:pt idx="303">
                  <c:v>4.6465172833072783</c:v>
                </c:pt>
                <c:pt idx="304">
                  <c:v>4.5068064672452532</c:v>
                </c:pt>
                <c:pt idx="305">
                  <c:v>4.2176170249281331</c:v>
                </c:pt>
                <c:pt idx="306">
                  <c:v>4.2288874707509043</c:v>
                </c:pt>
                <c:pt idx="307">
                  <c:v>3.8415962692557626</c:v>
                </c:pt>
                <c:pt idx="308">
                  <c:v>3.7757791905721816</c:v>
                </c:pt>
                <c:pt idx="309">
                  <c:v>3.8154920080910641</c:v>
                </c:pt>
                <c:pt idx="310">
                  <c:v>3.7243735763097954</c:v>
                </c:pt>
                <c:pt idx="311">
                  <c:v>3.3589546502690242</c:v>
                </c:pt>
                <c:pt idx="312">
                  <c:v>3.190390574193795</c:v>
                </c:pt>
                <c:pt idx="313">
                  <c:v>2.5897735527271579</c:v>
                </c:pt>
                <c:pt idx="314">
                  <c:v>2.3344280240831963</c:v>
                </c:pt>
                <c:pt idx="315">
                  <c:v>2.3256465577628962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5-4158-B59B-41F14E19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336"/>
        <c:axId val="221867968"/>
      </c:lineChart>
      <c:dateAx>
        <c:axId val="1605263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7968"/>
        <c:crosses val="autoZero"/>
        <c:auto val="1"/>
        <c:lblOffset val="100"/>
        <c:baseTimeUnit val="days"/>
      </c:dateAx>
      <c:valAx>
        <c:axId val="22186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6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Съотношение новорегистрирани/излекувани на двуседмична база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'TS_COVID-19_BG'!$AG$1</c:f>
              <c:strCache>
                <c:ptCount val="1"/>
                <c:pt idx="0">
                  <c:v>Съотношение новорегистрирани/излекувани на двуседмична база</c:v>
                </c:pt>
              </c:strCache>
            </c:strRef>
          </c:tx>
          <c:marker>
            <c:symbol val="none"/>
          </c:marker>
          <c:cat>
            <c:numRef>
              <c:f>'TS_COVID-19_BG'!$E$2:$E$317</c:f>
              <c:numCache>
                <c:formatCode>d\.m\.yy;@</c:formatCode>
                <c:ptCount val="31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</c:numCache>
            </c:numRef>
          </c:cat>
          <c:val>
            <c:numRef>
              <c:f>'TS_COVID-19_BG'!$AG$2:$AG$317</c:f>
              <c:numCache>
                <c:formatCode>General</c:formatCode>
                <c:ptCount val="316"/>
                <c:pt idx="104">
                  <c:v>2.2645833333333334</c:v>
                </c:pt>
                <c:pt idx="105">
                  <c:v>2.408713692946058</c:v>
                </c:pt>
                <c:pt idx="106">
                  <c:v>2.2395437262357416</c:v>
                </c:pt>
                <c:pt idx="107">
                  <c:v>2.0102739726027399</c:v>
                </c:pt>
                <c:pt idx="108">
                  <c:v>2.0622895622895623</c:v>
                </c:pt>
                <c:pt idx="109">
                  <c:v>2.0851419031719534</c:v>
                </c:pt>
                <c:pt idx="110">
                  <c:v>1.9384164222873901</c:v>
                </c:pt>
                <c:pt idx="111">
                  <c:v>1.7840755735492577</c:v>
                </c:pt>
                <c:pt idx="112">
                  <c:v>1.8071808510638299</c:v>
                </c:pt>
                <c:pt idx="113">
                  <c:v>1.8007712082262211</c:v>
                </c:pt>
                <c:pt idx="114">
                  <c:v>1.868421052631579</c:v>
                </c:pt>
                <c:pt idx="115">
                  <c:v>1.7881257275902211</c:v>
                </c:pt>
                <c:pt idx="116">
                  <c:v>1.9144893111638954</c:v>
                </c:pt>
                <c:pt idx="117">
                  <c:v>1.9059233449477353</c:v>
                </c:pt>
                <c:pt idx="118">
                  <c:v>1.9705882352941178</c:v>
                </c:pt>
                <c:pt idx="119">
                  <c:v>2.0723306544202065</c:v>
                </c:pt>
                <c:pt idx="120">
                  <c:v>2.1819262782401903</c:v>
                </c:pt>
                <c:pt idx="121">
                  <c:v>2.3281061519903496</c:v>
                </c:pt>
                <c:pt idx="122">
                  <c:v>2.424390243902439</c:v>
                </c:pt>
                <c:pt idx="123">
                  <c:v>2.3255813953488373</c:v>
                </c:pt>
                <c:pt idx="124">
                  <c:v>2.6356228172293363</c:v>
                </c:pt>
                <c:pt idx="125">
                  <c:v>2.8801410105757932</c:v>
                </c:pt>
                <c:pt idx="126">
                  <c:v>3.0502392344497609</c:v>
                </c:pt>
                <c:pt idx="127">
                  <c:v>3.1578298397040689</c:v>
                </c:pt>
                <c:pt idx="128">
                  <c:v>2.7593582887700534</c:v>
                </c:pt>
                <c:pt idx="129">
                  <c:v>2.6909827760891591</c:v>
                </c:pt>
                <c:pt idx="130">
                  <c:v>2.4334226988382484</c:v>
                </c:pt>
                <c:pt idx="131">
                  <c:v>2.5146666666666668</c:v>
                </c:pt>
                <c:pt idx="132">
                  <c:v>2.5810692375109552</c:v>
                </c:pt>
                <c:pt idx="133">
                  <c:v>2.5029585798816569</c:v>
                </c:pt>
                <c:pt idx="134">
                  <c:v>2.5130142737195635</c:v>
                </c:pt>
                <c:pt idx="135">
                  <c:v>2.5020746887966805</c:v>
                </c:pt>
                <c:pt idx="136">
                  <c:v>2.1239892183288411</c:v>
                </c:pt>
                <c:pt idx="137">
                  <c:v>2.1949898442789437</c:v>
                </c:pt>
                <c:pt idx="138">
                  <c:v>1.7652608213096559</c:v>
                </c:pt>
                <c:pt idx="139">
                  <c:v>1.625</c:v>
                </c:pt>
                <c:pt idx="140">
                  <c:v>1.5724310776942356</c:v>
                </c:pt>
                <c:pt idx="141">
                  <c:v>1.5594302554027506</c:v>
                </c:pt>
                <c:pt idx="142">
                  <c:v>1.5522243713733075</c:v>
                </c:pt>
                <c:pt idx="143">
                  <c:v>1.5339990489776509</c:v>
                </c:pt>
                <c:pt idx="144">
                  <c:v>1.5389671361502348</c:v>
                </c:pt>
                <c:pt idx="145">
                  <c:v>1.4585930543187891</c:v>
                </c:pt>
                <c:pt idx="146">
                  <c:v>1.42082239720035</c:v>
                </c:pt>
                <c:pt idx="147">
                  <c:v>1.381425485961123</c:v>
                </c:pt>
                <c:pt idx="148">
                  <c:v>1.3923941227312013</c:v>
                </c:pt>
                <c:pt idx="149">
                  <c:v>1.3029447357805566</c:v>
                </c:pt>
                <c:pt idx="150">
                  <c:v>1.2934916086778552</c:v>
                </c:pt>
                <c:pt idx="151">
                  <c:v>1.2477100756670649</c:v>
                </c:pt>
                <c:pt idx="152">
                  <c:v>1.3491250533504056</c:v>
                </c:pt>
                <c:pt idx="153">
                  <c:v>1.3021097046413501</c:v>
                </c:pt>
                <c:pt idx="154">
                  <c:v>1.2566334991708126</c:v>
                </c:pt>
                <c:pt idx="155">
                  <c:v>1.2283822920976417</c:v>
                </c:pt>
                <c:pt idx="156">
                  <c:v>1.2070981210855949</c:v>
                </c:pt>
                <c:pt idx="157">
                  <c:v>1.1938860971524288</c:v>
                </c:pt>
                <c:pt idx="158">
                  <c:v>1.0917065390749601</c:v>
                </c:pt>
                <c:pt idx="159">
                  <c:v>0.9710410557184751</c:v>
                </c:pt>
                <c:pt idx="160">
                  <c:v>0.91341681574239719</c:v>
                </c:pt>
                <c:pt idx="161">
                  <c:v>0.90307414104882455</c:v>
                </c:pt>
                <c:pt idx="162">
                  <c:v>0.87129428778018803</c:v>
                </c:pt>
                <c:pt idx="163">
                  <c:v>0.84880348078317625</c:v>
                </c:pt>
                <c:pt idx="164">
                  <c:v>0.82449725776965266</c:v>
                </c:pt>
                <c:pt idx="165">
                  <c:v>0.75729204177169607</c:v>
                </c:pt>
                <c:pt idx="166">
                  <c:v>0.71802432731293775</c:v>
                </c:pt>
                <c:pt idx="167">
                  <c:v>0.72255639097744362</c:v>
                </c:pt>
                <c:pt idx="168">
                  <c:v>0.72350230414746541</c:v>
                </c:pt>
                <c:pt idx="169">
                  <c:v>0.73694466095089639</c:v>
                </c:pt>
                <c:pt idx="170">
                  <c:v>0.74453714739769572</c:v>
                </c:pt>
                <c:pt idx="171">
                  <c:v>0.76297507151614219</c:v>
                </c:pt>
                <c:pt idx="172">
                  <c:v>0.81814178775869661</c:v>
                </c:pt>
                <c:pt idx="173">
                  <c:v>0.85814279048063458</c:v>
                </c:pt>
                <c:pt idx="174">
                  <c:v>0.86065186584789799</c:v>
                </c:pt>
                <c:pt idx="175">
                  <c:v>0.87523900573613767</c:v>
                </c:pt>
                <c:pt idx="176">
                  <c:v>0.85801598495533615</c:v>
                </c:pt>
                <c:pt idx="177">
                  <c:v>0.86526212640862321</c:v>
                </c:pt>
                <c:pt idx="178">
                  <c:v>0.93162839248434237</c:v>
                </c:pt>
                <c:pt idx="179">
                  <c:v>0.98250410060142157</c:v>
                </c:pt>
                <c:pt idx="180">
                  <c:v>0.98106060606060608</c:v>
                </c:pt>
                <c:pt idx="181">
                  <c:v>1.0334467120181405</c:v>
                </c:pt>
                <c:pt idx="182">
                  <c:v>1.007182320441989</c:v>
                </c:pt>
                <c:pt idx="183">
                  <c:v>0.99065420560747663</c:v>
                </c:pt>
                <c:pt idx="184">
                  <c:v>1.0401891252955082</c:v>
                </c:pt>
                <c:pt idx="185">
                  <c:v>1.0165094339622642</c:v>
                </c:pt>
                <c:pt idx="186">
                  <c:v>0.97623188405797101</c:v>
                </c:pt>
                <c:pt idx="187">
                  <c:v>1.073015873015873</c:v>
                </c:pt>
                <c:pt idx="188">
                  <c:v>1.1415404871626069</c:v>
                </c:pt>
                <c:pt idx="189">
                  <c:v>1.1475083056478406</c:v>
                </c:pt>
                <c:pt idx="190">
                  <c:v>1.188445667125172</c:v>
                </c:pt>
                <c:pt idx="191">
                  <c:v>1.2404975812024879</c:v>
                </c:pt>
                <c:pt idx="192">
                  <c:v>1.2219140083217752</c:v>
                </c:pt>
                <c:pt idx="193">
                  <c:v>1.1971640783254558</c:v>
                </c:pt>
                <c:pt idx="194">
                  <c:v>1.2149725274725274</c:v>
                </c:pt>
                <c:pt idx="195">
                  <c:v>1.2151639344262295</c:v>
                </c:pt>
                <c:pt idx="196">
                  <c:v>1.2405329593267882</c:v>
                </c:pt>
                <c:pt idx="197">
                  <c:v>1.2466619817287421</c:v>
                </c:pt>
                <c:pt idx="198">
                  <c:v>1.2145643693107933</c:v>
                </c:pt>
                <c:pt idx="199">
                  <c:v>1.2474155754651963</c:v>
                </c:pt>
                <c:pt idx="200">
                  <c:v>1.3275862068965518</c:v>
                </c:pt>
                <c:pt idx="201">
                  <c:v>1.4167862266857962</c:v>
                </c:pt>
                <c:pt idx="202">
                  <c:v>1.4681620839363241</c:v>
                </c:pt>
                <c:pt idx="203">
                  <c:v>1.5021398002853068</c:v>
                </c:pt>
                <c:pt idx="204">
                  <c:v>1.5166784953867991</c:v>
                </c:pt>
                <c:pt idx="205">
                  <c:v>1.5684882895670689</c:v>
                </c:pt>
                <c:pt idx="206">
                  <c:v>1.6277932960893855</c:v>
                </c:pt>
                <c:pt idx="207">
                  <c:v>1.7537688442211055</c:v>
                </c:pt>
                <c:pt idx="208">
                  <c:v>1.8280802292263609</c:v>
                </c:pt>
                <c:pt idx="209">
                  <c:v>1.8215535339398181</c:v>
                </c:pt>
                <c:pt idx="210">
                  <c:v>1.8927068723702665</c:v>
                </c:pt>
                <c:pt idx="211">
                  <c:v>1.899581589958159</c:v>
                </c:pt>
                <c:pt idx="212">
                  <c:v>1.9669421487603307</c:v>
                </c:pt>
                <c:pt idx="213">
                  <c:v>2.0377720870678617</c:v>
                </c:pt>
                <c:pt idx="214">
                  <c:v>2.1884882985452245</c:v>
                </c:pt>
                <c:pt idx="215">
                  <c:v>2.3780645161290321</c:v>
                </c:pt>
                <c:pt idx="216">
                  <c:v>2.5572422517394053</c:v>
                </c:pt>
                <c:pt idx="217">
                  <c:v>2.6067551266586246</c:v>
                </c:pt>
                <c:pt idx="218">
                  <c:v>2.6014362657091561</c:v>
                </c:pt>
                <c:pt idx="219">
                  <c:v>2.8838630806845966</c:v>
                </c:pt>
                <c:pt idx="220">
                  <c:v>3.167878787878788</c:v>
                </c:pt>
                <c:pt idx="221">
                  <c:v>3.105121293800539</c:v>
                </c:pt>
                <c:pt idx="222">
                  <c:v>3.3902696985721841</c:v>
                </c:pt>
                <c:pt idx="223">
                  <c:v>3.7029958677685952</c:v>
                </c:pt>
                <c:pt idx="224">
                  <c:v>3.9367219917012446</c:v>
                </c:pt>
                <c:pt idx="225">
                  <c:v>4.1036806635562471</c:v>
                </c:pt>
                <c:pt idx="226">
                  <c:v>4.3855116514690984</c:v>
                </c:pt>
                <c:pt idx="227">
                  <c:v>4.542300380228137</c:v>
                </c:pt>
                <c:pt idx="228">
                  <c:v>4.9265116279069767</c:v>
                </c:pt>
                <c:pt idx="229">
                  <c:v>5.1414096916299563</c:v>
                </c:pt>
                <c:pt idx="230">
                  <c:v>5.2942653830054418</c:v>
                </c:pt>
                <c:pt idx="231">
                  <c:v>5.4859154929577461</c:v>
                </c:pt>
                <c:pt idx="232">
                  <c:v>5.3797367371360192</c:v>
                </c:pt>
                <c:pt idx="233">
                  <c:v>5.6609345794392523</c:v>
                </c:pt>
                <c:pt idx="234">
                  <c:v>6.0367332382310988</c:v>
                </c:pt>
                <c:pt idx="235">
                  <c:v>7.0666666666666664</c:v>
                </c:pt>
                <c:pt idx="236">
                  <c:v>6.8422273781902554</c:v>
                </c:pt>
                <c:pt idx="237">
                  <c:v>7.5069953364423716</c:v>
                </c:pt>
                <c:pt idx="238">
                  <c:v>7.5761251196935842</c:v>
                </c:pt>
                <c:pt idx="239">
                  <c:v>6.8486200167270699</c:v>
                </c:pt>
                <c:pt idx="240">
                  <c:v>6.6861483007209062</c:v>
                </c:pt>
                <c:pt idx="241">
                  <c:v>6.9428571428571431</c:v>
                </c:pt>
                <c:pt idx="242">
                  <c:v>7.1869395263278912</c:v>
                </c:pt>
                <c:pt idx="243">
                  <c:v>6.8529532403609519</c:v>
                </c:pt>
                <c:pt idx="244">
                  <c:v>6.6863517060367457</c:v>
                </c:pt>
                <c:pt idx="245">
                  <c:v>6.6253364435671989</c:v>
                </c:pt>
                <c:pt idx="246">
                  <c:v>6.1564255037991407</c:v>
                </c:pt>
                <c:pt idx="247">
                  <c:v>5.8561736770691999</c:v>
                </c:pt>
                <c:pt idx="248">
                  <c:v>5.931301050175029</c:v>
                </c:pt>
                <c:pt idx="249">
                  <c:v>5.5393778954334874</c:v>
                </c:pt>
                <c:pt idx="250">
                  <c:v>5.3947034972123671</c:v>
                </c:pt>
                <c:pt idx="251">
                  <c:v>5.2306959008579597</c:v>
                </c:pt>
                <c:pt idx="252">
                  <c:v>5.0902968036529677</c:v>
                </c:pt>
                <c:pt idx="253">
                  <c:v>4.995138496325608</c:v>
                </c:pt>
                <c:pt idx="254">
                  <c:v>4.8786637931034482</c:v>
                </c:pt>
                <c:pt idx="255">
                  <c:v>4.609787830264211</c:v>
                </c:pt>
                <c:pt idx="256">
                  <c:v>4.362005126744517</c:v>
                </c:pt>
                <c:pt idx="257">
                  <c:v>4.3407421359954794</c:v>
                </c:pt>
                <c:pt idx="258">
                  <c:v>4.221512052593134</c:v>
                </c:pt>
                <c:pt idx="259">
                  <c:v>3.868084037833766</c:v>
                </c:pt>
                <c:pt idx="260">
                  <c:v>3.851105975569495</c:v>
                </c:pt>
                <c:pt idx="261">
                  <c:v>3.5532720389399675</c:v>
                </c:pt>
                <c:pt idx="262">
                  <c:v>3.214850031461931</c:v>
                </c:pt>
                <c:pt idx="263">
                  <c:v>2.876210235131397</c:v>
                </c:pt>
                <c:pt idx="264">
                  <c:v>2.6551943544655252</c:v>
                </c:pt>
                <c:pt idx="265">
                  <c:v>2.4372259217151209</c:v>
                </c:pt>
                <c:pt idx="266">
                  <c:v>2.3354063455254557</c:v>
                </c:pt>
                <c:pt idx="267">
                  <c:v>2.3016285967011809</c:v>
                </c:pt>
                <c:pt idx="268">
                  <c:v>2.1498419596997236</c:v>
                </c:pt>
                <c:pt idx="269">
                  <c:v>1.9650111815132314</c:v>
                </c:pt>
                <c:pt idx="270">
                  <c:v>1.8206899586376837</c:v>
                </c:pt>
                <c:pt idx="271">
                  <c:v>1.7115142353237591</c:v>
                </c:pt>
                <c:pt idx="272">
                  <c:v>1.5970975522954645</c:v>
                </c:pt>
                <c:pt idx="273">
                  <c:v>1.6109706673086954</c:v>
                </c:pt>
                <c:pt idx="274">
                  <c:v>1.5395770157841537</c:v>
                </c:pt>
                <c:pt idx="275">
                  <c:v>1.4318729463307776</c:v>
                </c:pt>
                <c:pt idx="276">
                  <c:v>1.3419415059116366</c:v>
                </c:pt>
                <c:pt idx="277">
                  <c:v>1.3046710570982416</c:v>
                </c:pt>
                <c:pt idx="278">
                  <c:v>1.2497941166781961</c:v>
                </c:pt>
                <c:pt idx="279">
                  <c:v>1.1503263986333965</c:v>
                </c:pt>
                <c:pt idx="280">
                  <c:v>1.0949732179645653</c:v>
                </c:pt>
                <c:pt idx="281">
                  <c:v>1.0522974434891534</c:v>
                </c:pt>
                <c:pt idx="282">
                  <c:v>1.0351583697483793</c:v>
                </c:pt>
                <c:pt idx="283">
                  <c:v>1.0165163875769285</c:v>
                </c:pt>
                <c:pt idx="284">
                  <c:v>0.97249603444368915</c:v>
                </c:pt>
                <c:pt idx="285">
                  <c:v>0.90455626315357918</c:v>
                </c:pt>
                <c:pt idx="286">
                  <c:v>0.84503992421166596</c:v>
                </c:pt>
                <c:pt idx="287">
                  <c:v>0.80810108960458327</c:v>
                </c:pt>
                <c:pt idx="288">
                  <c:v>0.79371934314352743</c:v>
                </c:pt>
                <c:pt idx="289">
                  <c:v>0.76348178137651823</c:v>
                </c:pt>
                <c:pt idx="290">
                  <c:v>0.72391991570073766</c:v>
                </c:pt>
                <c:pt idx="291">
                  <c:v>0.70936691191438628</c:v>
                </c:pt>
                <c:pt idx="292">
                  <c:v>0.68078155818540431</c:v>
                </c:pt>
                <c:pt idx="293">
                  <c:v>0.65601145038167941</c:v>
                </c:pt>
                <c:pt idx="294">
                  <c:v>0.65863855636948365</c:v>
                </c:pt>
                <c:pt idx="295">
                  <c:v>0.66941512752858401</c:v>
                </c:pt>
                <c:pt idx="296">
                  <c:v>0.61360341943876606</c:v>
                </c:pt>
                <c:pt idx="297">
                  <c:v>0.55353697163869375</c:v>
                </c:pt>
                <c:pt idx="298">
                  <c:v>0.53814914645103329</c:v>
                </c:pt>
                <c:pt idx="299">
                  <c:v>0.54180394588937553</c:v>
                </c:pt>
                <c:pt idx="300">
                  <c:v>0.52750727203743519</c:v>
                </c:pt>
                <c:pt idx="301">
                  <c:v>0.50556716863615037</c:v>
                </c:pt>
                <c:pt idx="302">
                  <c:v>0.52337438749834464</c:v>
                </c:pt>
                <c:pt idx="303">
                  <c:v>0.52864559613808182</c:v>
                </c:pt>
                <c:pt idx="304">
                  <c:v>0.51296364642923054</c:v>
                </c:pt>
                <c:pt idx="305">
                  <c:v>0.470614585199785</c:v>
                </c:pt>
                <c:pt idx="306">
                  <c:v>0.47092532539647286</c:v>
                </c:pt>
                <c:pt idx="307">
                  <c:v>0.4411273652408968</c:v>
                </c:pt>
                <c:pt idx="308">
                  <c:v>0.44404157602127148</c:v>
                </c:pt>
                <c:pt idx="309">
                  <c:v>0.44513628303987463</c:v>
                </c:pt>
                <c:pt idx="310">
                  <c:v>0.43684687882014273</c:v>
                </c:pt>
                <c:pt idx="311">
                  <c:v>0.41318698799013759</c:v>
                </c:pt>
                <c:pt idx="312">
                  <c:v>0.36337772157900977</c:v>
                </c:pt>
                <c:pt idx="313">
                  <c:v>0.28158739422235191</c:v>
                </c:pt>
                <c:pt idx="314">
                  <c:v>0.25115588309468434</c:v>
                </c:pt>
                <c:pt idx="315">
                  <c:v>0.25405203821107891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F-4E1D-AF77-F423B8F3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7872"/>
        <c:axId val="221869696"/>
      </c:lineChart>
      <c:dateAx>
        <c:axId val="16052787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1869696"/>
        <c:crosses val="autoZero"/>
        <c:auto val="1"/>
        <c:lblOffset val="100"/>
        <c:baseTimeUnit val="days"/>
      </c:dateAx>
      <c:valAx>
        <c:axId val="221869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14-дневна смъртност на 100</a:t>
            </a:r>
            <a:r>
              <a:rPr lang="en-US" baseline="0"/>
              <a:t> </a:t>
            </a:r>
            <a:r>
              <a:rPr lang="bg-BG" baseline="0"/>
              <a:t>000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'TS_COVID-19_BG'!$AS$1</c:f>
              <c:strCache>
                <c:ptCount val="1"/>
                <c:pt idx="0">
                  <c:v>14 дневна смъртност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'TS_COVID-19_BG'!$E$15:$E$317</c:f>
              <c:numCache>
                <c:formatCode>d\.m\.yy;@</c:formatCode>
                <c:ptCount val="303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</c:numCache>
            </c:numRef>
          </c:cat>
          <c:val>
            <c:numRef>
              <c:f>'TS_COVID-19_BG'!$AS$15:$AS$317</c:f>
              <c:numCache>
                <c:formatCode>0.00</c:formatCode>
                <c:ptCount val="303"/>
                <c:pt idx="0">
                  <c:v>4.3156265095701897E-2</c:v>
                </c:pt>
                <c:pt idx="1">
                  <c:v>4.3156265095701897E-2</c:v>
                </c:pt>
                <c:pt idx="2">
                  <c:v>4.3156265095701897E-2</c:v>
                </c:pt>
                <c:pt idx="3">
                  <c:v>4.3156265095701897E-2</c:v>
                </c:pt>
                <c:pt idx="4">
                  <c:v>2.8770843397134593E-2</c:v>
                </c:pt>
                <c:pt idx="5">
                  <c:v>2.8770843397134593E-2</c:v>
                </c:pt>
                <c:pt idx="6">
                  <c:v>2.8770843397134593E-2</c:v>
                </c:pt>
                <c:pt idx="7">
                  <c:v>7.1927108492836497E-2</c:v>
                </c:pt>
                <c:pt idx="8">
                  <c:v>8.6312530191403794E-2</c:v>
                </c:pt>
                <c:pt idx="9">
                  <c:v>8.6312530191403794E-2</c:v>
                </c:pt>
                <c:pt idx="10">
                  <c:v>8.6312530191403794E-2</c:v>
                </c:pt>
                <c:pt idx="11">
                  <c:v>0.11508337358853837</c:v>
                </c:pt>
                <c:pt idx="12">
                  <c:v>0.10069795188997109</c:v>
                </c:pt>
                <c:pt idx="13">
                  <c:v>0.15823963868424026</c:v>
                </c:pt>
                <c:pt idx="14">
                  <c:v>0.21578132547850948</c:v>
                </c:pt>
                <c:pt idx="15">
                  <c:v>0.24455216887564407</c:v>
                </c:pt>
                <c:pt idx="16">
                  <c:v>0.27332301227277866</c:v>
                </c:pt>
                <c:pt idx="17">
                  <c:v>0.28770843397134599</c:v>
                </c:pt>
                <c:pt idx="18">
                  <c:v>0.30209385566991326</c:v>
                </c:pt>
                <c:pt idx="19">
                  <c:v>0.30209385566991326</c:v>
                </c:pt>
                <c:pt idx="20">
                  <c:v>0.33086469906704785</c:v>
                </c:pt>
                <c:pt idx="21">
                  <c:v>0.31647927736848053</c:v>
                </c:pt>
                <c:pt idx="22">
                  <c:v>0.31647927736848053</c:v>
                </c:pt>
                <c:pt idx="23">
                  <c:v>0.35963554246418244</c:v>
                </c:pt>
                <c:pt idx="24">
                  <c:v>0.38840638586131704</c:v>
                </c:pt>
                <c:pt idx="25">
                  <c:v>0.37402096416274977</c:v>
                </c:pt>
                <c:pt idx="26">
                  <c:v>0.40279180755988436</c:v>
                </c:pt>
                <c:pt idx="27">
                  <c:v>0.38840638586131704</c:v>
                </c:pt>
                <c:pt idx="28">
                  <c:v>0.34525012076561518</c:v>
                </c:pt>
                <c:pt idx="29">
                  <c:v>0.33086469906704785</c:v>
                </c:pt>
                <c:pt idx="30">
                  <c:v>0.30209385566991326</c:v>
                </c:pt>
                <c:pt idx="31">
                  <c:v>0.31647927736848053</c:v>
                </c:pt>
                <c:pt idx="32">
                  <c:v>0.35963554246418244</c:v>
                </c:pt>
                <c:pt idx="33">
                  <c:v>0.40279180755988436</c:v>
                </c:pt>
                <c:pt idx="34">
                  <c:v>0.40279180755988436</c:v>
                </c:pt>
                <c:pt idx="35">
                  <c:v>0.37402096416274977</c:v>
                </c:pt>
                <c:pt idx="36">
                  <c:v>0.37402096416274977</c:v>
                </c:pt>
                <c:pt idx="37">
                  <c:v>0.35963554246418244</c:v>
                </c:pt>
                <c:pt idx="38">
                  <c:v>0.33086469906704785</c:v>
                </c:pt>
                <c:pt idx="39">
                  <c:v>0.40279180755988436</c:v>
                </c:pt>
                <c:pt idx="40">
                  <c:v>0.40279180755988436</c:v>
                </c:pt>
                <c:pt idx="41">
                  <c:v>0.38840638586131704</c:v>
                </c:pt>
                <c:pt idx="42">
                  <c:v>0.43156265095701896</c:v>
                </c:pt>
                <c:pt idx="43">
                  <c:v>0.43156265095701896</c:v>
                </c:pt>
                <c:pt idx="44">
                  <c:v>0.50348975944985541</c:v>
                </c:pt>
                <c:pt idx="45">
                  <c:v>0.50348975944985541</c:v>
                </c:pt>
                <c:pt idx="46">
                  <c:v>0.50348975944985541</c:v>
                </c:pt>
                <c:pt idx="47">
                  <c:v>0.46033349435415349</c:v>
                </c:pt>
                <c:pt idx="48">
                  <c:v>0.46033349435415349</c:v>
                </c:pt>
                <c:pt idx="49">
                  <c:v>0.50348975944985541</c:v>
                </c:pt>
                <c:pt idx="50">
                  <c:v>0.50348975944985541</c:v>
                </c:pt>
                <c:pt idx="51">
                  <c:v>0.50348975944985541</c:v>
                </c:pt>
                <c:pt idx="52">
                  <c:v>0.53226060284699006</c:v>
                </c:pt>
                <c:pt idx="53">
                  <c:v>0.46033349435415349</c:v>
                </c:pt>
                <c:pt idx="54">
                  <c:v>0.47471891605272082</c:v>
                </c:pt>
                <c:pt idx="55">
                  <c:v>0.48910433775128814</c:v>
                </c:pt>
                <c:pt idx="56">
                  <c:v>0.47471891605272082</c:v>
                </c:pt>
                <c:pt idx="57">
                  <c:v>0.50348975944985541</c:v>
                </c:pt>
                <c:pt idx="58">
                  <c:v>0.46033349435415349</c:v>
                </c:pt>
                <c:pt idx="59">
                  <c:v>0.46033349435415349</c:v>
                </c:pt>
                <c:pt idx="60">
                  <c:v>0.46033349435415349</c:v>
                </c:pt>
                <c:pt idx="61">
                  <c:v>0.51787518114842279</c:v>
                </c:pt>
                <c:pt idx="62">
                  <c:v>0.5610314462441246</c:v>
                </c:pt>
                <c:pt idx="63">
                  <c:v>0.51787518114842279</c:v>
                </c:pt>
                <c:pt idx="64">
                  <c:v>0.5610314462441246</c:v>
                </c:pt>
                <c:pt idx="65">
                  <c:v>0.53226060284699006</c:v>
                </c:pt>
                <c:pt idx="66">
                  <c:v>0.50348975944985541</c:v>
                </c:pt>
                <c:pt idx="67">
                  <c:v>0.53226060284699006</c:v>
                </c:pt>
                <c:pt idx="68">
                  <c:v>0.50348975944985541</c:v>
                </c:pt>
                <c:pt idx="69">
                  <c:v>0.48910433775128814</c:v>
                </c:pt>
                <c:pt idx="70">
                  <c:v>0.48910433775128814</c:v>
                </c:pt>
                <c:pt idx="71">
                  <c:v>0.46033349435415349</c:v>
                </c:pt>
                <c:pt idx="72">
                  <c:v>0.43156265095701896</c:v>
                </c:pt>
                <c:pt idx="73">
                  <c:v>0.46033349435415349</c:v>
                </c:pt>
                <c:pt idx="74">
                  <c:v>0.43156265095701896</c:v>
                </c:pt>
                <c:pt idx="75">
                  <c:v>0.38840638586131704</c:v>
                </c:pt>
                <c:pt idx="76">
                  <c:v>0.50348975944985541</c:v>
                </c:pt>
                <c:pt idx="77">
                  <c:v>0.48910433775128814</c:v>
                </c:pt>
                <c:pt idx="78">
                  <c:v>0.43156265095701896</c:v>
                </c:pt>
                <c:pt idx="79">
                  <c:v>0.43156265095701896</c:v>
                </c:pt>
                <c:pt idx="80">
                  <c:v>0.48910433775128814</c:v>
                </c:pt>
                <c:pt idx="81">
                  <c:v>0.48910433775128814</c:v>
                </c:pt>
                <c:pt idx="82">
                  <c:v>0.47471891605272082</c:v>
                </c:pt>
                <c:pt idx="83">
                  <c:v>0.46033349435415349</c:v>
                </c:pt>
                <c:pt idx="84">
                  <c:v>0.47471891605272082</c:v>
                </c:pt>
                <c:pt idx="85">
                  <c:v>0.46033349435415349</c:v>
                </c:pt>
                <c:pt idx="86">
                  <c:v>0.48910433775128814</c:v>
                </c:pt>
                <c:pt idx="87">
                  <c:v>0.46033349435415349</c:v>
                </c:pt>
                <c:pt idx="88">
                  <c:v>0.50348975944985541</c:v>
                </c:pt>
                <c:pt idx="89">
                  <c:v>0.53226060284699006</c:v>
                </c:pt>
                <c:pt idx="90">
                  <c:v>0.43156265095701896</c:v>
                </c:pt>
                <c:pt idx="91">
                  <c:v>0.47471891605272082</c:v>
                </c:pt>
                <c:pt idx="92">
                  <c:v>0.5610314462441246</c:v>
                </c:pt>
                <c:pt idx="93">
                  <c:v>0.5610314462441246</c:v>
                </c:pt>
                <c:pt idx="94">
                  <c:v>0.61857313303839379</c:v>
                </c:pt>
                <c:pt idx="95">
                  <c:v>0.58980228964125925</c:v>
                </c:pt>
                <c:pt idx="96">
                  <c:v>0.60418771133982652</c:v>
                </c:pt>
                <c:pt idx="97">
                  <c:v>0.61857313303839379</c:v>
                </c:pt>
                <c:pt idx="98">
                  <c:v>0.61857313303839379</c:v>
                </c:pt>
                <c:pt idx="99">
                  <c:v>0.63295855473696105</c:v>
                </c:pt>
                <c:pt idx="100">
                  <c:v>0.64734397643552843</c:v>
                </c:pt>
                <c:pt idx="101">
                  <c:v>0.67611481983266308</c:v>
                </c:pt>
                <c:pt idx="102">
                  <c:v>0.70488566322979762</c:v>
                </c:pt>
                <c:pt idx="103">
                  <c:v>0.69050024153123035</c:v>
                </c:pt>
                <c:pt idx="104">
                  <c:v>0.60418771133982652</c:v>
                </c:pt>
                <c:pt idx="105">
                  <c:v>0.6617293981340957</c:v>
                </c:pt>
                <c:pt idx="106">
                  <c:v>0.60418771133982652</c:v>
                </c:pt>
                <c:pt idx="107">
                  <c:v>0.67611481983266308</c:v>
                </c:pt>
                <c:pt idx="108">
                  <c:v>0.61857313303839379</c:v>
                </c:pt>
                <c:pt idx="109">
                  <c:v>0.6617293981340957</c:v>
                </c:pt>
                <c:pt idx="110">
                  <c:v>0.71927108492836489</c:v>
                </c:pt>
                <c:pt idx="111">
                  <c:v>0.73365650662693216</c:v>
                </c:pt>
                <c:pt idx="112">
                  <c:v>0.74804192832549954</c:v>
                </c:pt>
                <c:pt idx="113">
                  <c:v>0.73365650662693216</c:v>
                </c:pt>
                <c:pt idx="114">
                  <c:v>0.70488566322979762</c:v>
                </c:pt>
                <c:pt idx="115">
                  <c:v>0.76242735002406681</c:v>
                </c:pt>
                <c:pt idx="116">
                  <c:v>0.76242735002406681</c:v>
                </c:pt>
                <c:pt idx="117">
                  <c:v>0.81996903681833599</c:v>
                </c:pt>
                <c:pt idx="118">
                  <c:v>0.87751072361260529</c:v>
                </c:pt>
                <c:pt idx="119">
                  <c:v>0.83435445851690326</c:v>
                </c:pt>
                <c:pt idx="120">
                  <c:v>0.83435445851690326</c:v>
                </c:pt>
                <c:pt idx="121">
                  <c:v>0.77681277172263408</c:v>
                </c:pt>
                <c:pt idx="122">
                  <c:v>0.83435445851690326</c:v>
                </c:pt>
                <c:pt idx="123">
                  <c:v>0.84873988021547064</c:v>
                </c:pt>
                <c:pt idx="124">
                  <c:v>0.89189614531117256</c:v>
                </c:pt>
                <c:pt idx="125">
                  <c:v>0.96382325380400902</c:v>
                </c:pt>
                <c:pt idx="126">
                  <c:v>1.0069795188997108</c:v>
                </c:pt>
                <c:pt idx="127">
                  <c:v>1.0213649405982783</c:v>
                </c:pt>
                <c:pt idx="128">
                  <c:v>1.0357503622968456</c:v>
                </c:pt>
                <c:pt idx="129">
                  <c:v>1.0213649405982783</c:v>
                </c:pt>
                <c:pt idx="130">
                  <c:v>1.0357503622968456</c:v>
                </c:pt>
                <c:pt idx="131">
                  <c:v>1.1364483141868165</c:v>
                </c:pt>
                <c:pt idx="132">
                  <c:v>1.1652191575839512</c:v>
                </c:pt>
                <c:pt idx="133">
                  <c:v>1.2371462660767876</c:v>
                </c:pt>
                <c:pt idx="134">
                  <c:v>1.2371462660767876</c:v>
                </c:pt>
                <c:pt idx="135">
                  <c:v>1.2659171094739221</c:v>
                </c:pt>
                <c:pt idx="136">
                  <c:v>1.3810004830624607</c:v>
                </c:pt>
                <c:pt idx="137">
                  <c:v>1.4673130132538643</c:v>
                </c:pt>
                <c:pt idx="138">
                  <c:v>1.4816984349524318</c:v>
                </c:pt>
                <c:pt idx="139">
                  <c:v>1.5248547000481336</c:v>
                </c:pt>
                <c:pt idx="140">
                  <c:v>1.5104692783495663</c:v>
                </c:pt>
                <c:pt idx="141">
                  <c:v>1.5392401217467009</c:v>
                </c:pt>
                <c:pt idx="142">
                  <c:v>1.5392401217467009</c:v>
                </c:pt>
                <c:pt idx="143">
                  <c:v>1.6111672302395375</c:v>
                </c:pt>
                <c:pt idx="144">
                  <c:v>1.6687089170338065</c:v>
                </c:pt>
                <c:pt idx="145">
                  <c:v>1.639938073636672</c:v>
                </c:pt>
                <c:pt idx="146">
                  <c:v>1.5823963868424027</c:v>
                </c:pt>
                <c:pt idx="147">
                  <c:v>1.5680109651438356</c:v>
                </c:pt>
                <c:pt idx="148">
                  <c:v>1.5823963868424027</c:v>
                </c:pt>
                <c:pt idx="149">
                  <c:v>1.5823963868424027</c:v>
                </c:pt>
                <c:pt idx="150">
                  <c:v>1.5536255434452682</c:v>
                </c:pt>
                <c:pt idx="151">
                  <c:v>1.4960838566509991</c:v>
                </c:pt>
                <c:pt idx="152">
                  <c:v>1.4816984349524318</c:v>
                </c:pt>
                <c:pt idx="153">
                  <c:v>1.395385904761028</c:v>
                </c:pt>
                <c:pt idx="154">
                  <c:v>1.395385904761028</c:v>
                </c:pt>
                <c:pt idx="155">
                  <c:v>1.4385421698567298</c:v>
                </c:pt>
                <c:pt idx="156">
                  <c:v>1.4097713264595952</c:v>
                </c:pt>
                <c:pt idx="157">
                  <c:v>1.4960838566509991</c:v>
                </c:pt>
                <c:pt idx="158">
                  <c:v>1.452927591555297</c:v>
                </c:pt>
                <c:pt idx="159">
                  <c:v>1.4960838566509991</c:v>
                </c:pt>
                <c:pt idx="160">
                  <c:v>1.5823963868424027</c:v>
                </c:pt>
                <c:pt idx="161">
                  <c:v>1.5967818085409702</c:v>
                </c:pt>
                <c:pt idx="162">
                  <c:v>1.5823963868424027</c:v>
                </c:pt>
                <c:pt idx="163">
                  <c:v>1.654323495335239</c:v>
                </c:pt>
                <c:pt idx="164">
                  <c:v>1.6830943387323738</c:v>
                </c:pt>
                <c:pt idx="165">
                  <c:v>1.7694068689237776</c:v>
                </c:pt>
                <c:pt idx="166">
                  <c:v>1.7406360255266431</c:v>
                </c:pt>
                <c:pt idx="167">
                  <c:v>1.8125631340194794</c:v>
                </c:pt>
                <c:pt idx="168">
                  <c:v>1.8125631340194794</c:v>
                </c:pt>
                <c:pt idx="169">
                  <c:v>1.8125631340194794</c:v>
                </c:pt>
                <c:pt idx="170">
                  <c:v>1.8844902425123162</c:v>
                </c:pt>
                <c:pt idx="171">
                  <c:v>1.639938073636672</c:v>
                </c:pt>
                <c:pt idx="172">
                  <c:v>1.7262506038280758</c:v>
                </c:pt>
                <c:pt idx="173">
                  <c:v>1.654323495335239</c:v>
                </c:pt>
                <c:pt idx="174">
                  <c:v>1.6111672302395375</c:v>
                </c:pt>
                <c:pt idx="175">
                  <c:v>1.5823963868424027</c:v>
                </c:pt>
                <c:pt idx="176">
                  <c:v>1.6111672302395375</c:v>
                </c:pt>
                <c:pt idx="177">
                  <c:v>1.5392401217467009</c:v>
                </c:pt>
                <c:pt idx="178">
                  <c:v>1.4385421698567298</c:v>
                </c:pt>
                <c:pt idx="179">
                  <c:v>1.3522296396653262</c:v>
                </c:pt>
                <c:pt idx="180">
                  <c:v>1.3090733745696241</c:v>
                </c:pt>
                <c:pt idx="181">
                  <c:v>1.3090733745696241</c:v>
                </c:pt>
                <c:pt idx="182">
                  <c:v>1.2659171094739221</c:v>
                </c:pt>
                <c:pt idx="183">
                  <c:v>1.208375422679653</c:v>
                </c:pt>
                <c:pt idx="184">
                  <c:v>1.2227608443782205</c:v>
                </c:pt>
                <c:pt idx="185">
                  <c:v>1.2659171094739221</c:v>
                </c:pt>
                <c:pt idx="186">
                  <c:v>1.0789066273925474</c:v>
                </c:pt>
                <c:pt idx="187">
                  <c:v>1.1220628924882492</c:v>
                </c:pt>
                <c:pt idx="188">
                  <c:v>1.1364483141868165</c:v>
                </c:pt>
                <c:pt idx="189">
                  <c:v>1.0932920490911147</c:v>
                </c:pt>
                <c:pt idx="190">
                  <c:v>1.0357503622968456</c:v>
                </c:pt>
                <c:pt idx="191">
                  <c:v>1.0932920490911147</c:v>
                </c:pt>
                <c:pt idx="192">
                  <c:v>1.1220628924882492</c:v>
                </c:pt>
                <c:pt idx="193">
                  <c:v>1.1076774707896819</c:v>
                </c:pt>
                <c:pt idx="194">
                  <c:v>1.2371462660767876</c:v>
                </c:pt>
                <c:pt idx="195">
                  <c:v>1.1939900009810858</c:v>
                </c:pt>
                <c:pt idx="196">
                  <c:v>1.2227608443782205</c:v>
                </c:pt>
                <c:pt idx="197">
                  <c:v>1.2371462660767876</c:v>
                </c:pt>
                <c:pt idx="198">
                  <c:v>1.1939900009810858</c:v>
                </c:pt>
                <c:pt idx="199">
                  <c:v>1.2803025311724896</c:v>
                </c:pt>
                <c:pt idx="200">
                  <c:v>1.3666150613638934</c:v>
                </c:pt>
                <c:pt idx="201">
                  <c:v>1.3522296396653262</c:v>
                </c:pt>
                <c:pt idx="202">
                  <c:v>1.3666150613638934</c:v>
                </c:pt>
                <c:pt idx="203">
                  <c:v>1.4097713264595952</c:v>
                </c:pt>
                <c:pt idx="204">
                  <c:v>1.4673130132538643</c:v>
                </c:pt>
                <c:pt idx="205">
                  <c:v>1.3810004830624607</c:v>
                </c:pt>
                <c:pt idx="206">
                  <c:v>1.5536255434452682</c:v>
                </c:pt>
                <c:pt idx="207">
                  <c:v>1.5823963868424027</c:v>
                </c:pt>
                <c:pt idx="208">
                  <c:v>1.4960838566509991</c:v>
                </c:pt>
                <c:pt idx="209">
                  <c:v>1.6111672302395375</c:v>
                </c:pt>
                <c:pt idx="210">
                  <c:v>1.7262506038280758</c:v>
                </c:pt>
                <c:pt idx="211">
                  <c:v>1.8269485557180469</c:v>
                </c:pt>
                <c:pt idx="212">
                  <c:v>2.0427298811965566</c:v>
                </c:pt>
                <c:pt idx="213">
                  <c:v>2.2153549415793639</c:v>
                </c:pt>
                <c:pt idx="214">
                  <c:v>2.2585112066750659</c:v>
                </c:pt>
                <c:pt idx="215">
                  <c:v>2.5174487972492772</c:v>
                </c:pt>
                <c:pt idx="216">
                  <c:v>2.6469175925363828</c:v>
                </c:pt>
                <c:pt idx="217">
                  <c:v>2.7332301227277869</c:v>
                </c:pt>
                <c:pt idx="218">
                  <c:v>2.7763863878234885</c:v>
                </c:pt>
                <c:pt idx="219">
                  <c:v>2.9058551831105941</c:v>
                </c:pt>
                <c:pt idx="220">
                  <c:v>3.1791781953833729</c:v>
                </c:pt>
                <c:pt idx="221">
                  <c:v>3.4237303642590167</c:v>
                </c:pt>
                <c:pt idx="222">
                  <c:v>3.8552930152160361</c:v>
                </c:pt>
                <c:pt idx="223">
                  <c:v>4.0423034972974108</c:v>
                </c:pt>
                <c:pt idx="224">
                  <c:v>4.2580848227759205</c:v>
                </c:pt>
                <c:pt idx="225">
                  <c:v>4.4738661482544293</c:v>
                </c:pt>
                <c:pt idx="226">
                  <c:v>4.4882515699529968</c:v>
                </c:pt>
                <c:pt idx="227">
                  <c:v>4.9054287992114487</c:v>
                </c:pt>
                <c:pt idx="228">
                  <c:v>5.6534707275369485</c:v>
                </c:pt>
                <c:pt idx="229">
                  <c:v>6.0131062700011304</c:v>
                </c:pt>
                <c:pt idx="230">
                  <c:v>6.530981451149553</c:v>
                </c:pt>
                <c:pt idx="231">
                  <c:v>7.1783254275850821</c:v>
                </c:pt>
                <c:pt idx="232">
                  <c:v>7.8832110908148803</c:v>
                </c:pt>
                <c:pt idx="233">
                  <c:v>8.2140757898819281</c:v>
                </c:pt>
                <c:pt idx="234">
                  <c:v>9.1347427785902333</c:v>
                </c:pt>
                <c:pt idx="235">
                  <c:v>9.9259409720114355</c:v>
                </c:pt>
                <c:pt idx="236">
                  <c:v>10.084180610695675</c:v>
                </c:pt>
                <c:pt idx="237">
                  <c:v>10.717139165432638</c:v>
                </c:pt>
                <c:pt idx="238">
                  <c:v>11.522722780552407</c:v>
                </c:pt>
                <c:pt idx="239">
                  <c:v>11.680962419236646</c:v>
                </c:pt>
                <c:pt idx="240">
                  <c:v>11.968670853207993</c:v>
                </c:pt>
                <c:pt idx="241">
                  <c:v>13.421598444763291</c:v>
                </c:pt>
                <c:pt idx="242">
                  <c:v>14.399807120265866</c:v>
                </c:pt>
                <c:pt idx="243">
                  <c:v>15.306088687275606</c:v>
                </c:pt>
                <c:pt idx="244">
                  <c:v>16.269911941079616</c:v>
                </c:pt>
                <c:pt idx="245">
                  <c:v>17.291276881677891</c:v>
                </c:pt>
                <c:pt idx="246">
                  <c:v>17.089880977897948</c:v>
                </c:pt>
                <c:pt idx="247">
                  <c:v>17.478287363759268</c:v>
                </c:pt>
                <c:pt idx="248">
                  <c:v>18.672277364740353</c:v>
                </c:pt>
                <c:pt idx="249">
                  <c:v>19.779954835530035</c:v>
                </c:pt>
                <c:pt idx="250">
                  <c:v>21.132184475195359</c:v>
                </c:pt>
                <c:pt idx="251">
                  <c:v>22.426872428066417</c:v>
                </c:pt>
                <c:pt idx="252">
                  <c:v>23.376310260171859</c:v>
                </c:pt>
                <c:pt idx="253">
                  <c:v>23.851029176224582</c:v>
                </c:pt>
                <c:pt idx="254">
                  <c:v>24.225050140387332</c:v>
                </c:pt>
                <c:pt idx="255">
                  <c:v>25.217644237588473</c:v>
                </c:pt>
                <c:pt idx="256">
                  <c:v>25.534123514956953</c:v>
                </c:pt>
                <c:pt idx="257">
                  <c:v>26.138311226296782</c:v>
                </c:pt>
                <c:pt idx="258">
                  <c:v>26.670571829143771</c:v>
                </c:pt>
                <c:pt idx="259">
                  <c:v>26.929509419717981</c:v>
                </c:pt>
                <c:pt idx="260">
                  <c:v>27.46177002256497</c:v>
                </c:pt>
                <c:pt idx="261">
                  <c:v>27.57685339615351</c:v>
                </c:pt>
                <c:pt idx="262">
                  <c:v>27.922103516919126</c:v>
                </c:pt>
                <c:pt idx="263">
                  <c:v>27.763863878234886</c:v>
                </c:pt>
                <c:pt idx="264">
                  <c:v>27.56246797445494</c:v>
                </c:pt>
                <c:pt idx="265">
                  <c:v>26.987051106512254</c:v>
                </c:pt>
                <c:pt idx="266">
                  <c:v>27.073363636703654</c:v>
                </c:pt>
                <c:pt idx="267">
                  <c:v>27.001436528210817</c:v>
                </c:pt>
                <c:pt idx="268">
                  <c:v>26.958280263115121</c:v>
                </c:pt>
                <c:pt idx="269">
                  <c:v>25.936915322516843</c:v>
                </c:pt>
                <c:pt idx="270">
                  <c:v>26.138311226296782</c:v>
                </c:pt>
                <c:pt idx="271">
                  <c:v>26.598644720650935</c:v>
                </c:pt>
                <c:pt idx="272">
                  <c:v>26.411634238569558</c:v>
                </c:pt>
                <c:pt idx="273">
                  <c:v>26.555488455555231</c:v>
                </c:pt>
                <c:pt idx="274">
                  <c:v>26.210238334789619</c:v>
                </c:pt>
                <c:pt idx="275">
                  <c:v>26.066384117803945</c:v>
                </c:pt>
                <c:pt idx="276">
                  <c:v>25.246415080985606</c:v>
                </c:pt>
                <c:pt idx="277">
                  <c:v>24.786081586631454</c:v>
                </c:pt>
                <c:pt idx="278">
                  <c:v>24.383289779071571</c:v>
                </c:pt>
                <c:pt idx="279">
                  <c:v>23.27561230828189</c:v>
                </c:pt>
                <c:pt idx="280">
                  <c:v>21.736372186535188</c:v>
                </c:pt>
                <c:pt idx="281">
                  <c:v>21.534976282755245</c:v>
                </c:pt>
                <c:pt idx="282">
                  <c:v>21.232882427085332</c:v>
                </c:pt>
                <c:pt idx="283">
                  <c:v>20.32660086007559</c:v>
                </c:pt>
                <c:pt idx="284">
                  <c:v>20.139590377994217</c:v>
                </c:pt>
                <c:pt idx="285">
                  <c:v>18.974371220410266</c:v>
                </c:pt>
                <c:pt idx="286">
                  <c:v>17.794766641127747</c:v>
                </c:pt>
                <c:pt idx="287">
                  <c:v>15.939047242012567</c:v>
                </c:pt>
                <c:pt idx="288">
                  <c:v>15.723265916534057</c:v>
                </c:pt>
                <c:pt idx="289">
                  <c:v>15.378015795768443</c:v>
                </c:pt>
                <c:pt idx="290">
                  <c:v>15.392401217467009</c:v>
                </c:pt>
                <c:pt idx="291">
                  <c:v>14.716286397634345</c:v>
                </c:pt>
                <c:pt idx="292">
                  <c:v>14.140869529691654</c:v>
                </c:pt>
                <c:pt idx="293">
                  <c:v>14.299109168375894</c:v>
                </c:pt>
                <c:pt idx="294">
                  <c:v>14.457348807060136</c:v>
                </c:pt>
                <c:pt idx="295">
                  <c:v>14.011400734404548</c:v>
                </c:pt>
                <c:pt idx="296">
                  <c:v>13.83877567402174</c:v>
                </c:pt>
                <c:pt idx="297">
                  <c:v>14.112098686294521</c:v>
                </c:pt>
                <c:pt idx="298">
                  <c:v>12.572858564547818</c:v>
                </c:pt>
                <c:pt idx="299">
                  <c:v>11.997441696605128</c:v>
                </c:pt>
                <c:pt idx="300">
                  <c:v>11.796045792825185</c:v>
                </c:pt>
                <c:pt idx="301">
                  <c:v>12.270764708877905</c:v>
                </c:pt>
                <c:pt idx="302">
                  <c:v>11.939900009810858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40-4FB0-84E3-18BD3D847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6848"/>
        <c:axId val="222291072"/>
      </c:lineChart>
      <c:dateAx>
        <c:axId val="16052684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1072"/>
        <c:crosses val="autoZero"/>
        <c:auto val="1"/>
        <c:lblOffset val="100"/>
        <c:baseTimeUnit val="days"/>
      </c:dateAx>
      <c:valAx>
        <c:axId val="2222910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68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Хоспитализирани (моментно състояние по дни), България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'TS_COVID-19_BG'!$U$1</c:f>
              <c:strCache>
                <c:ptCount val="1"/>
                <c:pt idx="0">
                  <c:v>Хоспитализирани (дневни)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'TS_COVID-19_BG'!$E$15:$E$317</c:f>
              <c:numCache>
                <c:formatCode>d\.m\.yy;@</c:formatCode>
                <c:ptCount val="303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</c:numCache>
            </c:numRef>
          </c:cat>
          <c:val>
            <c:numRef>
              <c:f>'TS_COVID-19_BG'!$U$15:$U$317</c:f>
              <c:numCache>
                <c:formatCode>General</c:formatCode>
                <c:ptCount val="303"/>
                <c:pt idx="6">
                  <c:v>99</c:v>
                </c:pt>
                <c:pt idx="7">
                  <c:v>122</c:v>
                </c:pt>
                <c:pt idx="8">
                  <c:v>125</c:v>
                </c:pt>
                <c:pt idx="9">
                  <c:v>113</c:v>
                </c:pt>
                <c:pt idx="10">
                  <c:v>146</c:v>
                </c:pt>
                <c:pt idx="11">
                  <c:v>207</c:v>
                </c:pt>
                <c:pt idx="12">
                  <c:v>179</c:v>
                </c:pt>
                <c:pt idx="13">
                  <c:v>173</c:v>
                </c:pt>
                <c:pt idx="14">
                  <c:v>192</c:v>
                </c:pt>
                <c:pt idx="15">
                  <c:v>210</c:v>
                </c:pt>
                <c:pt idx="16">
                  <c:v>201</c:v>
                </c:pt>
                <c:pt idx="17">
                  <c:v>201</c:v>
                </c:pt>
                <c:pt idx="18">
                  <c:v>233</c:v>
                </c:pt>
                <c:pt idx="20">
                  <c:v>231</c:v>
                </c:pt>
                <c:pt idx="30">
                  <c:v>268</c:v>
                </c:pt>
                <c:pt idx="32">
                  <c:v>262</c:v>
                </c:pt>
                <c:pt idx="33">
                  <c:v>270</c:v>
                </c:pt>
                <c:pt idx="34">
                  <c:v>282</c:v>
                </c:pt>
                <c:pt idx="35">
                  <c:v>292</c:v>
                </c:pt>
                <c:pt idx="36">
                  <c:v>301</c:v>
                </c:pt>
                <c:pt idx="37">
                  <c:v>301</c:v>
                </c:pt>
                <c:pt idx="38">
                  <c:v>287</c:v>
                </c:pt>
                <c:pt idx="39">
                  <c:v>310</c:v>
                </c:pt>
                <c:pt idx="40">
                  <c:v>317</c:v>
                </c:pt>
                <c:pt idx="41">
                  <c:v>317</c:v>
                </c:pt>
                <c:pt idx="42">
                  <c:v>321</c:v>
                </c:pt>
                <c:pt idx="43">
                  <c:v>316</c:v>
                </c:pt>
                <c:pt idx="44">
                  <c:v>316</c:v>
                </c:pt>
                <c:pt idx="45">
                  <c:v>316</c:v>
                </c:pt>
                <c:pt idx="46">
                  <c:v>353</c:v>
                </c:pt>
                <c:pt idx="47">
                  <c:v>355</c:v>
                </c:pt>
                <c:pt idx="48">
                  <c:v>379</c:v>
                </c:pt>
                <c:pt idx="49">
                  <c:v>389</c:v>
                </c:pt>
                <c:pt idx="50">
                  <c:v>385</c:v>
                </c:pt>
                <c:pt idx="51">
                  <c:v>368</c:v>
                </c:pt>
                <c:pt idx="52">
                  <c:v>365</c:v>
                </c:pt>
                <c:pt idx="53">
                  <c:v>365</c:v>
                </c:pt>
                <c:pt idx="54">
                  <c:v>365</c:v>
                </c:pt>
                <c:pt idx="55">
                  <c:v>321</c:v>
                </c:pt>
                <c:pt idx="56">
                  <c:v>322</c:v>
                </c:pt>
                <c:pt idx="57">
                  <c:v>323</c:v>
                </c:pt>
                <c:pt idx="58">
                  <c:v>329</c:v>
                </c:pt>
                <c:pt idx="59">
                  <c:v>299</c:v>
                </c:pt>
                <c:pt idx="60">
                  <c:v>285</c:v>
                </c:pt>
                <c:pt idx="61">
                  <c:v>287</c:v>
                </c:pt>
                <c:pt idx="62">
                  <c:v>258</c:v>
                </c:pt>
                <c:pt idx="63">
                  <c:v>258</c:v>
                </c:pt>
                <c:pt idx="65">
                  <c:v>235</c:v>
                </c:pt>
                <c:pt idx="67">
                  <c:v>217</c:v>
                </c:pt>
                <c:pt idx="68">
                  <c:v>198</c:v>
                </c:pt>
                <c:pt idx="71">
                  <c:v>161</c:v>
                </c:pt>
                <c:pt idx="74">
                  <c:v>132</c:v>
                </c:pt>
                <c:pt idx="75">
                  <c:v>141</c:v>
                </c:pt>
                <c:pt idx="76">
                  <c:v>149</c:v>
                </c:pt>
                <c:pt idx="77">
                  <c:v>147</c:v>
                </c:pt>
                <c:pt idx="78">
                  <c:v>155</c:v>
                </c:pt>
                <c:pt idx="79">
                  <c:v>158</c:v>
                </c:pt>
                <c:pt idx="80">
                  <c:v>152</c:v>
                </c:pt>
                <c:pt idx="81">
                  <c:v>161</c:v>
                </c:pt>
                <c:pt idx="82">
                  <c:v>187</c:v>
                </c:pt>
                <c:pt idx="83">
                  <c:v>204</c:v>
                </c:pt>
                <c:pt idx="84">
                  <c:v>215</c:v>
                </c:pt>
                <c:pt idx="85">
                  <c:v>247</c:v>
                </c:pt>
                <c:pt idx="86">
                  <c:v>244</c:v>
                </c:pt>
                <c:pt idx="87">
                  <c:v>253</c:v>
                </c:pt>
                <c:pt idx="88">
                  <c:v>267</c:v>
                </c:pt>
                <c:pt idx="89">
                  <c:v>276</c:v>
                </c:pt>
                <c:pt idx="90">
                  <c:v>289</c:v>
                </c:pt>
                <c:pt idx="91">
                  <c:v>314</c:v>
                </c:pt>
                <c:pt idx="92">
                  <c:v>322</c:v>
                </c:pt>
                <c:pt idx="93">
                  <c:v>322</c:v>
                </c:pt>
                <c:pt idx="94">
                  <c:v>341</c:v>
                </c:pt>
                <c:pt idx="95">
                  <c:v>362</c:v>
                </c:pt>
                <c:pt idx="96">
                  <c:v>390</c:v>
                </c:pt>
                <c:pt idx="97">
                  <c:v>384</c:v>
                </c:pt>
                <c:pt idx="98">
                  <c:v>392</c:v>
                </c:pt>
                <c:pt idx="99">
                  <c:v>423</c:v>
                </c:pt>
                <c:pt idx="100">
                  <c:v>423</c:v>
                </c:pt>
                <c:pt idx="101">
                  <c:v>434</c:v>
                </c:pt>
                <c:pt idx="102">
                  <c:v>435</c:v>
                </c:pt>
                <c:pt idx="103">
                  <c:v>446</c:v>
                </c:pt>
                <c:pt idx="104">
                  <c:v>443</c:v>
                </c:pt>
                <c:pt idx="105">
                  <c:v>450</c:v>
                </c:pt>
                <c:pt idx="106">
                  <c:v>463</c:v>
                </c:pt>
                <c:pt idx="107">
                  <c:v>458</c:v>
                </c:pt>
                <c:pt idx="108">
                  <c:v>470</c:v>
                </c:pt>
                <c:pt idx="109">
                  <c:v>483</c:v>
                </c:pt>
                <c:pt idx="110">
                  <c:v>498</c:v>
                </c:pt>
                <c:pt idx="111">
                  <c:v>525</c:v>
                </c:pt>
                <c:pt idx="112">
                  <c:v>516</c:v>
                </c:pt>
                <c:pt idx="113">
                  <c:v>532</c:v>
                </c:pt>
                <c:pt idx="114">
                  <c:v>535</c:v>
                </c:pt>
                <c:pt idx="115">
                  <c:v>529</c:v>
                </c:pt>
                <c:pt idx="116">
                  <c:v>551</c:v>
                </c:pt>
                <c:pt idx="117">
                  <c:v>575</c:v>
                </c:pt>
                <c:pt idx="118">
                  <c:v>582</c:v>
                </c:pt>
                <c:pt idx="119">
                  <c:v>606</c:v>
                </c:pt>
                <c:pt idx="120">
                  <c:v>605</c:v>
                </c:pt>
                <c:pt idx="121">
                  <c:v>610</c:v>
                </c:pt>
                <c:pt idx="122">
                  <c:v>624</c:v>
                </c:pt>
                <c:pt idx="123">
                  <c:v>622</c:v>
                </c:pt>
                <c:pt idx="124">
                  <c:v>642</c:v>
                </c:pt>
                <c:pt idx="125">
                  <c:v>665</c:v>
                </c:pt>
                <c:pt idx="126">
                  <c:v>669</c:v>
                </c:pt>
                <c:pt idx="127">
                  <c:v>694</c:v>
                </c:pt>
                <c:pt idx="128">
                  <c:v>682</c:v>
                </c:pt>
                <c:pt idx="129">
                  <c:v>686</c:v>
                </c:pt>
                <c:pt idx="130">
                  <c:v>699</c:v>
                </c:pt>
                <c:pt idx="131">
                  <c:v>722</c:v>
                </c:pt>
                <c:pt idx="132">
                  <c:v>751</c:v>
                </c:pt>
                <c:pt idx="133">
                  <c:v>778</c:v>
                </c:pt>
                <c:pt idx="134">
                  <c:v>793</c:v>
                </c:pt>
                <c:pt idx="135">
                  <c:v>814</c:v>
                </c:pt>
                <c:pt idx="136">
                  <c:v>823</c:v>
                </c:pt>
                <c:pt idx="137">
                  <c:v>823</c:v>
                </c:pt>
                <c:pt idx="138">
                  <c:v>872</c:v>
                </c:pt>
                <c:pt idx="139">
                  <c:v>874</c:v>
                </c:pt>
                <c:pt idx="140">
                  <c:v>857</c:v>
                </c:pt>
                <c:pt idx="141">
                  <c:v>848</c:v>
                </c:pt>
                <c:pt idx="142">
                  <c:v>849</c:v>
                </c:pt>
                <c:pt idx="143">
                  <c:v>854</c:v>
                </c:pt>
                <c:pt idx="144">
                  <c:v>861</c:v>
                </c:pt>
                <c:pt idx="145">
                  <c:v>834</c:v>
                </c:pt>
                <c:pt idx="146">
                  <c:v>824</c:v>
                </c:pt>
                <c:pt idx="147">
                  <c:v>811</c:v>
                </c:pt>
                <c:pt idx="148">
                  <c:v>811</c:v>
                </c:pt>
                <c:pt idx="149">
                  <c:v>807</c:v>
                </c:pt>
                <c:pt idx="150">
                  <c:v>768</c:v>
                </c:pt>
                <c:pt idx="151">
                  <c:v>782</c:v>
                </c:pt>
                <c:pt idx="152">
                  <c:v>752</c:v>
                </c:pt>
                <c:pt idx="153">
                  <c:v>766</c:v>
                </c:pt>
                <c:pt idx="154">
                  <c:v>734</c:v>
                </c:pt>
                <c:pt idx="155">
                  <c:v>743</c:v>
                </c:pt>
                <c:pt idx="156">
                  <c:v>745</c:v>
                </c:pt>
                <c:pt idx="157">
                  <c:v>714</c:v>
                </c:pt>
                <c:pt idx="158">
                  <c:v>715</c:v>
                </c:pt>
                <c:pt idx="159">
                  <c:v>741</c:v>
                </c:pt>
                <c:pt idx="160">
                  <c:v>726</c:v>
                </c:pt>
                <c:pt idx="161">
                  <c:v>712</c:v>
                </c:pt>
                <c:pt idx="162">
                  <c:v>723</c:v>
                </c:pt>
                <c:pt idx="163">
                  <c:v>726</c:v>
                </c:pt>
                <c:pt idx="164">
                  <c:v>727</c:v>
                </c:pt>
                <c:pt idx="165">
                  <c:v>737</c:v>
                </c:pt>
                <c:pt idx="166">
                  <c:v>758</c:v>
                </c:pt>
                <c:pt idx="167">
                  <c:v>764</c:v>
                </c:pt>
                <c:pt idx="168">
                  <c:v>763</c:v>
                </c:pt>
                <c:pt idx="169">
                  <c:v>755</c:v>
                </c:pt>
                <c:pt idx="170">
                  <c:v>766</c:v>
                </c:pt>
                <c:pt idx="171">
                  <c:v>773</c:v>
                </c:pt>
                <c:pt idx="172">
                  <c:v>762</c:v>
                </c:pt>
                <c:pt idx="173">
                  <c:v>753</c:v>
                </c:pt>
                <c:pt idx="174">
                  <c:v>746</c:v>
                </c:pt>
                <c:pt idx="175">
                  <c:v>735</c:v>
                </c:pt>
                <c:pt idx="176">
                  <c:v>736</c:v>
                </c:pt>
                <c:pt idx="177">
                  <c:v>740</c:v>
                </c:pt>
                <c:pt idx="178">
                  <c:v>730</c:v>
                </c:pt>
                <c:pt idx="179">
                  <c:v>734</c:v>
                </c:pt>
                <c:pt idx="180">
                  <c:v>744</c:v>
                </c:pt>
                <c:pt idx="181">
                  <c:v>744</c:v>
                </c:pt>
                <c:pt idx="182">
                  <c:v>728</c:v>
                </c:pt>
                <c:pt idx="183">
                  <c:v>723</c:v>
                </c:pt>
                <c:pt idx="184">
                  <c:v>718</c:v>
                </c:pt>
                <c:pt idx="185">
                  <c:v>714</c:v>
                </c:pt>
                <c:pt idx="186">
                  <c:v>716</c:v>
                </c:pt>
                <c:pt idx="187">
                  <c:v>726</c:v>
                </c:pt>
                <c:pt idx="188">
                  <c:v>744</c:v>
                </c:pt>
                <c:pt idx="189">
                  <c:v>782</c:v>
                </c:pt>
                <c:pt idx="190">
                  <c:v>791</c:v>
                </c:pt>
                <c:pt idx="191">
                  <c:v>794</c:v>
                </c:pt>
                <c:pt idx="192">
                  <c:v>780</c:v>
                </c:pt>
                <c:pt idx="193">
                  <c:v>814</c:v>
                </c:pt>
                <c:pt idx="194">
                  <c:v>837</c:v>
                </c:pt>
                <c:pt idx="195">
                  <c:v>857</c:v>
                </c:pt>
                <c:pt idx="196">
                  <c:v>887</c:v>
                </c:pt>
                <c:pt idx="197">
                  <c:v>912</c:v>
                </c:pt>
                <c:pt idx="198">
                  <c:v>917</c:v>
                </c:pt>
                <c:pt idx="199">
                  <c:v>930</c:v>
                </c:pt>
                <c:pt idx="200">
                  <c:v>971</c:v>
                </c:pt>
                <c:pt idx="201">
                  <c:v>1033</c:v>
                </c:pt>
                <c:pt idx="202">
                  <c:v>1063</c:v>
                </c:pt>
                <c:pt idx="203">
                  <c:v>1131</c:v>
                </c:pt>
                <c:pt idx="204">
                  <c:v>1189</c:v>
                </c:pt>
                <c:pt idx="205">
                  <c:v>1205</c:v>
                </c:pt>
                <c:pt idx="206">
                  <c:v>1221</c:v>
                </c:pt>
                <c:pt idx="207">
                  <c:v>1307</c:v>
                </c:pt>
                <c:pt idx="208">
                  <c:v>1380</c:v>
                </c:pt>
                <c:pt idx="209">
                  <c:v>1426</c:v>
                </c:pt>
                <c:pt idx="210">
                  <c:v>1450</c:v>
                </c:pt>
                <c:pt idx="211">
                  <c:v>1484</c:v>
                </c:pt>
                <c:pt idx="212">
                  <c:v>1500</c:v>
                </c:pt>
                <c:pt idx="213">
                  <c:v>1562</c:v>
                </c:pt>
                <c:pt idx="214">
                  <c:v>1633</c:v>
                </c:pt>
                <c:pt idx="215">
                  <c:v>1732</c:v>
                </c:pt>
                <c:pt idx="216">
                  <c:v>1792</c:v>
                </c:pt>
                <c:pt idx="217">
                  <c:v>1886</c:v>
                </c:pt>
                <c:pt idx="218">
                  <c:v>1976</c:v>
                </c:pt>
                <c:pt idx="219">
                  <c:v>2036</c:v>
                </c:pt>
                <c:pt idx="220">
                  <c:v>2130</c:v>
                </c:pt>
                <c:pt idx="221">
                  <c:v>2217</c:v>
                </c:pt>
                <c:pt idx="222">
                  <c:v>2316</c:v>
                </c:pt>
                <c:pt idx="223">
                  <c:v>2376</c:v>
                </c:pt>
                <c:pt idx="224">
                  <c:v>2447</c:v>
                </c:pt>
                <c:pt idx="225">
                  <c:v>2612</c:v>
                </c:pt>
                <c:pt idx="226">
                  <c:v>2680</c:v>
                </c:pt>
                <c:pt idx="227">
                  <c:v>2841</c:v>
                </c:pt>
                <c:pt idx="228">
                  <c:v>2922</c:v>
                </c:pt>
                <c:pt idx="229">
                  <c:v>3191</c:v>
                </c:pt>
                <c:pt idx="230">
                  <c:v>3424</c:v>
                </c:pt>
                <c:pt idx="231">
                  <c:v>3563</c:v>
                </c:pt>
                <c:pt idx="232">
                  <c:v>3715</c:v>
                </c:pt>
                <c:pt idx="233">
                  <c:v>3822</c:v>
                </c:pt>
                <c:pt idx="234">
                  <c:v>4004</c:v>
                </c:pt>
                <c:pt idx="235">
                  <c:v>4176</c:v>
                </c:pt>
                <c:pt idx="236">
                  <c:v>4478</c:v>
                </c:pt>
                <c:pt idx="237">
                  <c:v>4768</c:v>
                </c:pt>
                <c:pt idx="238">
                  <c:v>4949</c:v>
                </c:pt>
                <c:pt idx="239">
                  <c:v>5166</c:v>
                </c:pt>
                <c:pt idx="240">
                  <c:v>5247</c:v>
                </c:pt>
                <c:pt idx="241">
                  <c:v>5353</c:v>
                </c:pt>
                <c:pt idx="242">
                  <c:v>5463</c:v>
                </c:pt>
                <c:pt idx="243">
                  <c:v>5629</c:v>
                </c:pt>
                <c:pt idx="244">
                  <c:v>5878</c:v>
                </c:pt>
                <c:pt idx="245">
                  <c:v>5942</c:v>
                </c:pt>
                <c:pt idx="246">
                  <c:v>6193</c:v>
                </c:pt>
                <c:pt idx="247">
                  <c:v>6350</c:v>
                </c:pt>
                <c:pt idx="248">
                  <c:v>6270</c:v>
                </c:pt>
                <c:pt idx="249">
                  <c:v>6365</c:v>
                </c:pt>
                <c:pt idx="250">
                  <c:v>6548</c:v>
                </c:pt>
                <c:pt idx="251">
                  <c:v>6655</c:v>
                </c:pt>
                <c:pt idx="252">
                  <c:v>6647</c:v>
                </c:pt>
                <c:pt idx="253">
                  <c:v>6830</c:v>
                </c:pt>
                <c:pt idx="254">
                  <c:v>6869</c:v>
                </c:pt>
                <c:pt idx="255">
                  <c:v>6783</c:v>
                </c:pt>
                <c:pt idx="256">
                  <c:v>6635</c:v>
                </c:pt>
                <c:pt idx="257">
                  <c:v>6635</c:v>
                </c:pt>
                <c:pt idx="258">
                  <c:v>6766</c:v>
                </c:pt>
                <c:pt idx="259">
                  <c:v>6744</c:v>
                </c:pt>
                <c:pt idx="260">
                  <c:v>6959</c:v>
                </c:pt>
                <c:pt idx="261">
                  <c:v>7000</c:v>
                </c:pt>
                <c:pt idx="262">
                  <c:v>6821</c:v>
                </c:pt>
                <c:pt idx="263">
                  <c:v>6839</c:v>
                </c:pt>
                <c:pt idx="264">
                  <c:v>6998</c:v>
                </c:pt>
                <c:pt idx="265">
                  <c:v>7084</c:v>
                </c:pt>
                <c:pt idx="266">
                  <c:v>7151</c:v>
                </c:pt>
                <c:pt idx="267">
                  <c:v>7224</c:v>
                </c:pt>
                <c:pt idx="268">
                  <c:v>7244</c:v>
                </c:pt>
                <c:pt idx="269">
                  <c:v>7045</c:v>
                </c:pt>
                <c:pt idx="270">
                  <c:v>6997</c:v>
                </c:pt>
                <c:pt idx="271">
                  <c:v>7034</c:v>
                </c:pt>
                <c:pt idx="272">
                  <c:v>6900</c:v>
                </c:pt>
                <c:pt idx="273">
                  <c:v>6535</c:v>
                </c:pt>
                <c:pt idx="274">
                  <c:v>6640</c:v>
                </c:pt>
                <c:pt idx="275">
                  <c:v>6624</c:v>
                </c:pt>
                <c:pt idx="276">
                  <c:v>6287</c:v>
                </c:pt>
                <c:pt idx="277">
                  <c:v>6123</c:v>
                </c:pt>
                <c:pt idx="278">
                  <c:v>5713</c:v>
                </c:pt>
                <c:pt idx="279">
                  <c:v>5671</c:v>
                </c:pt>
                <c:pt idx="280">
                  <c:v>5580</c:v>
                </c:pt>
                <c:pt idx="281">
                  <c:v>5545</c:v>
                </c:pt>
                <c:pt idx="282">
                  <c:v>5571</c:v>
                </c:pt>
                <c:pt idx="283">
                  <c:v>5511</c:v>
                </c:pt>
                <c:pt idx="284">
                  <c:v>5023</c:v>
                </c:pt>
                <c:pt idx="285">
                  <c:v>4831</c:v>
                </c:pt>
                <c:pt idx="286">
                  <c:v>4756</c:v>
                </c:pt>
                <c:pt idx="287">
                  <c:v>4747</c:v>
                </c:pt>
                <c:pt idx="288">
                  <c:v>4786</c:v>
                </c:pt>
                <c:pt idx="289">
                  <c:v>4689</c:v>
                </c:pt>
                <c:pt idx="290">
                  <c:v>4405</c:v>
                </c:pt>
                <c:pt idx="291">
                  <c:v>4286</c:v>
                </c:pt>
                <c:pt idx="292">
                  <c:v>4262</c:v>
                </c:pt>
                <c:pt idx="293">
                  <c:v>4250</c:v>
                </c:pt>
                <c:pt idx="294">
                  <c:v>4186</c:v>
                </c:pt>
                <c:pt idx="295">
                  <c:v>4190</c:v>
                </c:pt>
                <c:pt idx="296">
                  <c:v>4205</c:v>
                </c:pt>
                <c:pt idx="297">
                  <c:v>4046</c:v>
                </c:pt>
                <c:pt idx="298">
                  <c:v>3945</c:v>
                </c:pt>
                <c:pt idx="299">
                  <c:v>3681</c:v>
                </c:pt>
                <c:pt idx="300">
                  <c:v>3631</c:v>
                </c:pt>
                <c:pt idx="301">
                  <c:v>3500</c:v>
                </c:pt>
                <c:pt idx="302">
                  <c:v>3485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B1-8D4B-811211ADC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8384"/>
        <c:axId val="222292800"/>
      </c:lineChart>
      <c:dateAx>
        <c:axId val="16052838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2800"/>
        <c:crosses val="autoZero"/>
        <c:auto val="1"/>
        <c:lblOffset val="100"/>
        <c:baseTimeUnit val="days"/>
      </c:dateAx>
      <c:valAx>
        <c:axId val="22229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0528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 baseline="0"/>
              <a:t>Случаи в интензивни отделения (моментно състояние по дни), България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spPr>
            <a:ln>
              <a:solidFill>
                <a:schemeClr val="tx1">
                  <a:lumMod val="95000"/>
                  <a:lumOff val="5000"/>
                </a:schemeClr>
              </a:solidFill>
            </a:ln>
          </c:spPr>
          <c:marker>
            <c:symbol val="none"/>
          </c:marker>
          <c:cat>
            <c:numRef>
              <c:f>'TS_COVID-19_BG'!$E$15:$E$317</c:f>
              <c:numCache>
                <c:formatCode>d\.m\.yy;@</c:formatCode>
                <c:ptCount val="303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</c:numCache>
            </c:numRef>
          </c:cat>
          <c:val>
            <c:numRef>
              <c:f>'TS_COVID-19_BG'!$V$15:$V$317</c:f>
              <c:numCache>
                <c:formatCode>General</c:formatCode>
                <c:ptCount val="303"/>
                <c:pt idx="7">
                  <c:v>8</c:v>
                </c:pt>
                <c:pt idx="8">
                  <c:v>13</c:v>
                </c:pt>
                <c:pt idx="9">
                  <c:v>13</c:v>
                </c:pt>
                <c:pt idx="10">
                  <c:v>14</c:v>
                </c:pt>
                <c:pt idx="11">
                  <c:v>18</c:v>
                </c:pt>
                <c:pt idx="12">
                  <c:v>18</c:v>
                </c:pt>
                <c:pt idx="13">
                  <c:v>21</c:v>
                </c:pt>
                <c:pt idx="14">
                  <c:v>26</c:v>
                </c:pt>
                <c:pt idx="15">
                  <c:v>22</c:v>
                </c:pt>
                <c:pt idx="16">
                  <c:v>26</c:v>
                </c:pt>
                <c:pt idx="17">
                  <c:v>26</c:v>
                </c:pt>
                <c:pt idx="18">
                  <c:v>27</c:v>
                </c:pt>
                <c:pt idx="19">
                  <c:v>32</c:v>
                </c:pt>
                <c:pt idx="21">
                  <c:v>35</c:v>
                </c:pt>
                <c:pt idx="22">
                  <c:v>36</c:v>
                </c:pt>
                <c:pt idx="24">
                  <c:v>29</c:v>
                </c:pt>
                <c:pt idx="25">
                  <c:v>39</c:v>
                </c:pt>
                <c:pt idx="26">
                  <c:v>37</c:v>
                </c:pt>
                <c:pt idx="28">
                  <c:v>35</c:v>
                </c:pt>
                <c:pt idx="30">
                  <c:v>34</c:v>
                </c:pt>
                <c:pt idx="32">
                  <c:v>37</c:v>
                </c:pt>
                <c:pt idx="33">
                  <c:v>37</c:v>
                </c:pt>
                <c:pt idx="34">
                  <c:v>41</c:v>
                </c:pt>
                <c:pt idx="35">
                  <c:v>37</c:v>
                </c:pt>
                <c:pt idx="36">
                  <c:v>41</c:v>
                </c:pt>
                <c:pt idx="37">
                  <c:v>39</c:v>
                </c:pt>
                <c:pt idx="38">
                  <c:v>39</c:v>
                </c:pt>
                <c:pt idx="39">
                  <c:v>38</c:v>
                </c:pt>
                <c:pt idx="40">
                  <c:v>40</c:v>
                </c:pt>
                <c:pt idx="41">
                  <c:v>43</c:v>
                </c:pt>
                <c:pt idx="42">
                  <c:v>40</c:v>
                </c:pt>
                <c:pt idx="43">
                  <c:v>39</c:v>
                </c:pt>
                <c:pt idx="44">
                  <c:v>37</c:v>
                </c:pt>
                <c:pt idx="45">
                  <c:v>39</c:v>
                </c:pt>
                <c:pt idx="46">
                  <c:v>38</c:v>
                </c:pt>
                <c:pt idx="47">
                  <c:v>43</c:v>
                </c:pt>
                <c:pt idx="48">
                  <c:v>49</c:v>
                </c:pt>
                <c:pt idx="49">
                  <c:v>56</c:v>
                </c:pt>
                <c:pt idx="50">
                  <c:v>58</c:v>
                </c:pt>
                <c:pt idx="51">
                  <c:v>50</c:v>
                </c:pt>
                <c:pt idx="52">
                  <c:v>51</c:v>
                </c:pt>
                <c:pt idx="53">
                  <c:v>51</c:v>
                </c:pt>
                <c:pt idx="54">
                  <c:v>51</c:v>
                </c:pt>
                <c:pt idx="55">
                  <c:v>49</c:v>
                </c:pt>
                <c:pt idx="56">
                  <c:v>45</c:v>
                </c:pt>
                <c:pt idx="57">
                  <c:v>46</c:v>
                </c:pt>
                <c:pt idx="58">
                  <c:v>43</c:v>
                </c:pt>
                <c:pt idx="59">
                  <c:v>36</c:v>
                </c:pt>
                <c:pt idx="60">
                  <c:v>33</c:v>
                </c:pt>
                <c:pt idx="61">
                  <c:v>31</c:v>
                </c:pt>
                <c:pt idx="62">
                  <c:v>29</c:v>
                </c:pt>
                <c:pt idx="63">
                  <c:v>29</c:v>
                </c:pt>
                <c:pt idx="65">
                  <c:v>20</c:v>
                </c:pt>
                <c:pt idx="67">
                  <c:v>22</c:v>
                </c:pt>
                <c:pt idx="68">
                  <c:v>20</c:v>
                </c:pt>
                <c:pt idx="71">
                  <c:v>17</c:v>
                </c:pt>
                <c:pt idx="74">
                  <c:v>9</c:v>
                </c:pt>
                <c:pt idx="75">
                  <c:v>8</c:v>
                </c:pt>
                <c:pt idx="76">
                  <c:v>8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15</c:v>
                </c:pt>
                <c:pt idx="82">
                  <c:v>17</c:v>
                </c:pt>
                <c:pt idx="83">
                  <c:v>15</c:v>
                </c:pt>
                <c:pt idx="84">
                  <c:v>15</c:v>
                </c:pt>
                <c:pt idx="85">
                  <c:v>16</c:v>
                </c:pt>
                <c:pt idx="86">
                  <c:v>15</c:v>
                </c:pt>
                <c:pt idx="87">
                  <c:v>14</c:v>
                </c:pt>
                <c:pt idx="88">
                  <c:v>13</c:v>
                </c:pt>
                <c:pt idx="89">
                  <c:v>12</c:v>
                </c:pt>
                <c:pt idx="90">
                  <c:v>13</c:v>
                </c:pt>
                <c:pt idx="91">
                  <c:v>17</c:v>
                </c:pt>
                <c:pt idx="92">
                  <c:v>13</c:v>
                </c:pt>
                <c:pt idx="93">
                  <c:v>13</c:v>
                </c:pt>
                <c:pt idx="94">
                  <c:v>11</c:v>
                </c:pt>
                <c:pt idx="95">
                  <c:v>13</c:v>
                </c:pt>
                <c:pt idx="96">
                  <c:v>16</c:v>
                </c:pt>
                <c:pt idx="97">
                  <c:v>16</c:v>
                </c:pt>
                <c:pt idx="98">
                  <c:v>18</c:v>
                </c:pt>
                <c:pt idx="99">
                  <c:v>20</c:v>
                </c:pt>
                <c:pt idx="100">
                  <c:v>25</c:v>
                </c:pt>
                <c:pt idx="101">
                  <c:v>31</c:v>
                </c:pt>
                <c:pt idx="102">
                  <c:v>32</c:v>
                </c:pt>
                <c:pt idx="103">
                  <c:v>32</c:v>
                </c:pt>
                <c:pt idx="104">
                  <c:v>31</c:v>
                </c:pt>
                <c:pt idx="105">
                  <c:v>29</c:v>
                </c:pt>
                <c:pt idx="106">
                  <c:v>29</c:v>
                </c:pt>
                <c:pt idx="107">
                  <c:v>28</c:v>
                </c:pt>
                <c:pt idx="108">
                  <c:v>29</c:v>
                </c:pt>
                <c:pt idx="109">
                  <c:v>32</c:v>
                </c:pt>
                <c:pt idx="110">
                  <c:v>29</c:v>
                </c:pt>
                <c:pt idx="111">
                  <c:v>28</c:v>
                </c:pt>
                <c:pt idx="112">
                  <c:v>32</c:v>
                </c:pt>
                <c:pt idx="113">
                  <c:v>33</c:v>
                </c:pt>
                <c:pt idx="114">
                  <c:v>33</c:v>
                </c:pt>
                <c:pt idx="115">
                  <c:v>29</c:v>
                </c:pt>
                <c:pt idx="116">
                  <c:v>27</c:v>
                </c:pt>
                <c:pt idx="117">
                  <c:v>28</c:v>
                </c:pt>
                <c:pt idx="118">
                  <c:v>28</c:v>
                </c:pt>
                <c:pt idx="119">
                  <c:v>33</c:v>
                </c:pt>
                <c:pt idx="120">
                  <c:v>34</c:v>
                </c:pt>
                <c:pt idx="121">
                  <c:v>34</c:v>
                </c:pt>
                <c:pt idx="122">
                  <c:v>34</c:v>
                </c:pt>
                <c:pt idx="123">
                  <c:v>31</c:v>
                </c:pt>
                <c:pt idx="124">
                  <c:v>24</c:v>
                </c:pt>
                <c:pt idx="125">
                  <c:v>27</c:v>
                </c:pt>
                <c:pt idx="126">
                  <c:v>28</c:v>
                </c:pt>
                <c:pt idx="127">
                  <c:v>33</c:v>
                </c:pt>
                <c:pt idx="128">
                  <c:v>34</c:v>
                </c:pt>
                <c:pt idx="129">
                  <c:v>39</c:v>
                </c:pt>
                <c:pt idx="130">
                  <c:v>40</c:v>
                </c:pt>
                <c:pt idx="131">
                  <c:v>37</c:v>
                </c:pt>
                <c:pt idx="132">
                  <c:v>34</c:v>
                </c:pt>
                <c:pt idx="133">
                  <c:v>42</c:v>
                </c:pt>
                <c:pt idx="134">
                  <c:v>43</c:v>
                </c:pt>
                <c:pt idx="135">
                  <c:v>46</c:v>
                </c:pt>
                <c:pt idx="136">
                  <c:v>43</c:v>
                </c:pt>
                <c:pt idx="137">
                  <c:v>43</c:v>
                </c:pt>
                <c:pt idx="138">
                  <c:v>44</c:v>
                </c:pt>
                <c:pt idx="139">
                  <c:v>47</c:v>
                </c:pt>
                <c:pt idx="140">
                  <c:v>55</c:v>
                </c:pt>
                <c:pt idx="141">
                  <c:v>55</c:v>
                </c:pt>
                <c:pt idx="142">
                  <c:v>54</c:v>
                </c:pt>
                <c:pt idx="143">
                  <c:v>54</c:v>
                </c:pt>
                <c:pt idx="144">
                  <c:v>64</c:v>
                </c:pt>
                <c:pt idx="145">
                  <c:v>63</c:v>
                </c:pt>
                <c:pt idx="146">
                  <c:v>63</c:v>
                </c:pt>
                <c:pt idx="147">
                  <c:v>58</c:v>
                </c:pt>
                <c:pt idx="148">
                  <c:v>55</c:v>
                </c:pt>
                <c:pt idx="149">
                  <c:v>56</c:v>
                </c:pt>
                <c:pt idx="150">
                  <c:v>56</c:v>
                </c:pt>
                <c:pt idx="151">
                  <c:v>61</c:v>
                </c:pt>
                <c:pt idx="152">
                  <c:v>60</c:v>
                </c:pt>
                <c:pt idx="153">
                  <c:v>63</c:v>
                </c:pt>
                <c:pt idx="154">
                  <c:v>73</c:v>
                </c:pt>
                <c:pt idx="155">
                  <c:v>74</c:v>
                </c:pt>
                <c:pt idx="156">
                  <c:v>74</c:v>
                </c:pt>
                <c:pt idx="157">
                  <c:v>65</c:v>
                </c:pt>
                <c:pt idx="158">
                  <c:v>64</c:v>
                </c:pt>
                <c:pt idx="159">
                  <c:v>60</c:v>
                </c:pt>
                <c:pt idx="160">
                  <c:v>65</c:v>
                </c:pt>
                <c:pt idx="161">
                  <c:v>59</c:v>
                </c:pt>
                <c:pt idx="162">
                  <c:v>61</c:v>
                </c:pt>
                <c:pt idx="163">
                  <c:v>63</c:v>
                </c:pt>
                <c:pt idx="164">
                  <c:v>65</c:v>
                </c:pt>
                <c:pt idx="165">
                  <c:v>62</c:v>
                </c:pt>
                <c:pt idx="166">
                  <c:v>63</c:v>
                </c:pt>
                <c:pt idx="167">
                  <c:v>61</c:v>
                </c:pt>
                <c:pt idx="168">
                  <c:v>56</c:v>
                </c:pt>
                <c:pt idx="169">
                  <c:v>57</c:v>
                </c:pt>
                <c:pt idx="170">
                  <c:v>54</c:v>
                </c:pt>
                <c:pt idx="171">
                  <c:v>53</c:v>
                </c:pt>
                <c:pt idx="172">
                  <c:v>57</c:v>
                </c:pt>
                <c:pt idx="173">
                  <c:v>60</c:v>
                </c:pt>
                <c:pt idx="174">
                  <c:v>55</c:v>
                </c:pt>
                <c:pt idx="175">
                  <c:v>56</c:v>
                </c:pt>
                <c:pt idx="176">
                  <c:v>53</c:v>
                </c:pt>
                <c:pt idx="177">
                  <c:v>53</c:v>
                </c:pt>
                <c:pt idx="178">
                  <c:v>49</c:v>
                </c:pt>
                <c:pt idx="179">
                  <c:v>46</c:v>
                </c:pt>
                <c:pt idx="180">
                  <c:v>43</c:v>
                </c:pt>
                <c:pt idx="181">
                  <c:v>33</c:v>
                </c:pt>
                <c:pt idx="182">
                  <c:v>34</c:v>
                </c:pt>
                <c:pt idx="183">
                  <c:v>37</c:v>
                </c:pt>
                <c:pt idx="184">
                  <c:v>35</c:v>
                </c:pt>
                <c:pt idx="185">
                  <c:v>33</c:v>
                </c:pt>
                <c:pt idx="186">
                  <c:v>31</c:v>
                </c:pt>
                <c:pt idx="187">
                  <c:v>29</c:v>
                </c:pt>
                <c:pt idx="188">
                  <c:v>30</c:v>
                </c:pt>
                <c:pt idx="189">
                  <c:v>36</c:v>
                </c:pt>
                <c:pt idx="190">
                  <c:v>36</c:v>
                </c:pt>
                <c:pt idx="191">
                  <c:v>41</c:v>
                </c:pt>
                <c:pt idx="192">
                  <c:v>42</c:v>
                </c:pt>
                <c:pt idx="193">
                  <c:v>44</c:v>
                </c:pt>
                <c:pt idx="194">
                  <c:v>44</c:v>
                </c:pt>
                <c:pt idx="195">
                  <c:v>47</c:v>
                </c:pt>
                <c:pt idx="196">
                  <c:v>50</c:v>
                </c:pt>
                <c:pt idx="197">
                  <c:v>54</c:v>
                </c:pt>
                <c:pt idx="198">
                  <c:v>56</c:v>
                </c:pt>
                <c:pt idx="199">
                  <c:v>59</c:v>
                </c:pt>
                <c:pt idx="200">
                  <c:v>57</c:v>
                </c:pt>
                <c:pt idx="201">
                  <c:v>53</c:v>
                </c:pt>
                <c:pt idx="202">
                  <c:v>56</c:v>
                </c:pt>
                <c:pt idx="203">
                  <c:v>58</c:v>
                </c:pt>
                <c:pt idx="204">
                  <c:v>59</c:v>
                </c:pt>
                <c:pt idx="205">
                  <c:v>62</c:v>
                </c:pt>
                <c:pt idx="206">
                  <c:v>65</c:v>
                </c:pt>
                <c:pt idx="207">
                  <c:v>64</c:v>
                </c:pt>
                <c:pt idx="208">
                  <c:v>67</c:v>
                </c:pt>
                <c:pt idx="209">
                  <c:v>74</c:v>
                </c:pt>
                <c:pt idx="210">
                  <c:v>76</c:v>
                </c:pt>
                <c:pt idx="211">
                  <c:v>79</c:v>
                </c:pt>
                <c:pt idx="212">
                  <c:v>74</c:v>
                </c:pt>
                <c:pt idx="213">
                  <c:v>88</c:v>
                </c:pt>
                <c:pt idx="214">
                  <c:v>93</c:v>
                </c:pt>
                <c:pt idx="215">
                  <c:v>107</c:v>
                </c:pt>
                <c:pt idx="216">
                  <c:v>112</c:v>
                </c:pt>
                <c:pt idx="217">
                  <c:v>127</c:v>
                </c:pt>
                <c:pt idx="218">
                  <c:v>138</c:v>
                </c:pt>
                <c:pt idx="219">
                  <c:v>146</c:v>
                </c:pt>
                <c:pt idx="220">
                  <c:v>149</c:v>
                </c:pt>
                <c:pt idx="221">
                  <c:v>145</c:v>
                </c:pt>
                <c:pt idx="222">
                  <c:v>162</c:v>
                </c:pt>
                <c:pt idx="223">
                  <c:v>167</c:v>
                </c:pt>
                <c:pt idx="224">
                  <c:v>165</c:v>
                </c:pt>
                <c:pt idx="225">
                  <c:v>166</c:v>
                </c:pt>
                <c:pt idx="226">
                  <c:v>169</c:v>
                </c:pt>
                <c:pt idx="227">
                  <c:v>180</c:v>
                </c:pt>
                <c:pt idx="228">
                  <c:v>210</c:v>
                </c:pt>
                <c:pt idx="229">
                  <c:v>239</c:v>
                </c:pt>
                <c:pt idx="230">
                  <c:v>250</c:v>
                </c:pt>
                <c:pt idx="231">
                  <c:v>257</c:v>
                </c:pt>
                <c:pt idx="232">
                  <c:v>271</c:v>
                </c:pt>
                <c:pt idx="233">
                  <c:v>272</c:v>
                </c:pt>
                <c:pt idx="234">
                  <c:v>270</c:v>
                </c:pt>
                <c:pt idx="235">
                  <c:v>280</c:v>
                </c:pt>
                <c:pt idx="236">
                  <c:v>276</c:v>
                </c:pt>
                <c:pt idx="237">
                  <c:v>284</c:v>
                </c:pt>
                <c:pt idx="238">
                  <c:v>288</c:v>
                </c:pt>
                <c:pt idx="239">
                  <c:v>295</c:v>
                </c:pt>
                <c:pt idx="240">
                  <c:v>293</c:v>
                </c:pt>
                <c:pt idx="241">
                  <c:v>288</c:v>
                </c:pt>
                <c:pt idx="242">
                  <c:v>303</c:v>
                </c:pt>
                <c:pt idx="243">
                  <c:v>313</c:v>
                </c:pt>
                <c:pt idx="244">
                  <c:v>344</c:v>
                </c:pt>
                <c:pt idx="245">
                  <c:v>383</c:v>
                </c:pt>
                <c:pt idx="246">
                  <c:v>408</c:v>
                </c:pt>
                <c:pt idx="247">
                  <c:v>408</c:v>
                </c:pt>
                <c:pt idx="248">
                  <c:v>399</c:v>
                </c:pt>
                <c:pt idx="249">
                  <c:v>392</c:v>
                </c:pt>
                <c:pt idx="250">
                  <c:v>410</c:v>
                </c:pt>
                <c:pt idx="251">
                  <c:v>430</c:v>
                </c:pt>
                <c:pt idx="252">
                  <c:v>436</c:v>
                </c:pt>
                <c:pt idx="253">
                  <c:v>431</c:v>
                </c:pt>
                <c:pt idx="254">
                  <c:v>430</c:v>
                </c:pt>
                <c:pt idx="255">
                  <c:v>457</c:v>
                </c:pt>
                <c:pt idx="256">
                  <c:v>493</c:v>
                </c:pt>
                <c:pt idx="257">
                  <c:v>523</c:v>
                </c:pt>
                <c:pt idx="258">
                  <c:v>523</c:v>
                </c:pt>
                <c:pt idx="259">
                  <c:v>504</c:v>
                </c:pt>
                <c:pt idx="260">
                  <c:v>516</c:v>
                </c:pt>
                <c:pt idx="261">
                  <c:v>516</c:v>
                </c:pt>
                <c:pt idx="262">
                  <c:v>523</c:v>
                </c:pt>
                <c:pt idx="263">
                  <c:v>514</c:v>
                </c:pt>
                <c:pt idx="264">
                  <c:v>544</c:v>
                </c:pt>
                <c:pt idx="265">
                  <c:v>542</c:v>
                </c:pt>
                <c:pt idx="266">
                  <c:v>588</c:v>
                </c:pt>
                <c:pt idx="267">
                  <c:v>595</c:v>
                </c:pt>
                <c:pt idx="268">
                  <c:v>590</c:v>
                </c:pt>
                <c:pt idx="269">
                  <c:v>580</c:v>
                </c:pt>
                <c:pt idx="270">
                  <c:v>582</c:v>
                </c:pt>
                <c:pt idx="271">
                  <c:v>570</c:v>
                </c:pt>
                <c:pt idx="272">
                  <c:v>567</c:v>
                </c:pt>
                <c:pt idx="273">
                  <c:v>536</c:v>
                </c:pt>
                <c:pt idx="274">
                  <c:v>542</c:v>
                </c:pt>
                <c:pt idx="275">
                  <c:v>536</c:v>
                </c:pt>
                <c:pt idx="276">
                  <c:v>523</c:v>
                </c:pt>
                <c:pt idx="277">
                  <c:v>526</c:v>
                </c:pt>
                <c:pt idx="278">
                  <c:v>533</c:v>
                </c:pt>
                <c:pt idx="279">
                  <c:v>521</c:v>
                </c:pt>
                <c:pt idx="280">
                  <c:v>512</c:v>
                </c:pt>
                <c:pt idx="281">
                  <c:v>523</c:v>
                </c:pt>
                <c:pt idx="282">
                  <c:v>523</c:v>
                </c:pt>
                <c:pt idx="283">
                  <c:v>504</c:v>
                </c:pt>
                <c:pt idx="284">
                  <c:v>474</c:v>
                </c:pt>
                <c:pt idx="285">
                  <c:v>467</c:v>
                </c:pt>
                <c:pt idx="286">
                  <c:v>464</c:v>
                </c:pt>
                <c:pt idx="287">
                  <c:v>462</c:v>
                </c:pt>
                <c:pt idx="288">
                  <c:v>458</c:v>
                </c:pt>
                <c:pt idx="289">
                  <c:v>453</c:v>
                </c:pt>
                <c:pt idx="290">
                  <c:v>411</c:v>
                </c:pt>
                <c:pt idx="291">
                  <c:v>393</c:v>
                </c:pt>
                <c:pt idx="292">
                  <c:v>379</c:v>
                </c:pt>
                <c:pt idx="293">
                  <c:v>377</c:v>
                </c:pt>
                <c:pt idx="294">
                  <c:v>380</c:v>
                </c:pt>
                <c:pt idx="295">
                  <c:v>380</c:v>
                </c:pt>
                <c:pt idx="296">
                  <c:v>380</c:v>
                </c:pt>
                <c:pt idx="297">
                  <c:v>375</c:v>
                </c:pt>
                <c:pt idx="298">
                  <c:v>367</c:v>
                </c:pt>
                <c:pt idx="299">
                  <c:v>348</c:v>
                </c:pt>
                <c:pt idx="300">
                  <c:v>343</c:v>
                </c:pt>
                <c:pt idx="301">
                  <c:v>343</c:v>
                </c:pt>
                <c:pt idx="302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0-4401-84D4-F82B61D18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3728"/>
        <c:axId val="222294528"/>
      </c:lineChart>
      <c:dateAx>
        <c:axId val="3593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4528"/>
        <c:crosses val="autoZero"/>
        <c:auto val="1"/>
        <c:lblOffset val="100"/>
        <c:baseTimeUnit val="days"/>
      </c:dateAx>
      <c:valAx>
        <c:axId val="22229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93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Обща седмична положителност на тестовете (общ брой нови потвърдени като процент от всички регистрирани тестове (</a:t>
            </a:r>
            <a:r>
              <a:rPr lang="en-US"/>
              <a:t>RT-PCR </a:t>
            </a:r>
            <a:r>
              <a:rPr lang="bg-BG"/>
              <a:t>и антигенни))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8.8346120178973239E-2"/>
          <c:y val="3.0587824264127878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'TS_COVID-19_BG'!$S$1</c:f>
              <c:strCache>
                <c:ptCount val="1"/>
                <c:pt idx="0">
                  <c:v>Седмична положителност 2: Нови потвърдени случаи (RT-PCR или антиген) като процент от общия брой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'TS_COVID-19_BG'!$E$88:$E$317</c:f>
              <c:numCache>
                <c:formatCode>d\.m\.yy;@</c:formatCode>
                <c:ptCount val="230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</c:numCache>
            </c:numRef>
          </c:cat>
          <c:val>
            <c:numRef>
              <c:f>'TS_COVID-19_BG'!$S$88:$S$317</c:f>
              <c:numCache>
                <c:formatCode>General</c:formatCode>
                <c:ptCount val="230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27.154929577464788</c:v>
                </c:pt>
                <c:pt idx="206">
                  <c:v>25.878060845906504</c:v>
                </c:pt>
                <c:pt idx="207">
                  <c:v>24.403032664918868</c:v>
                </c:pt>
                <c:pt idx="208">
                  <c:v>23.54924775809679</c:v>
                </c:pt>
                <c:pt idx="209">
                  <c:v>22.481555540233057</c:v>
                </c:pt>
                <c:pt idx="210">
                  <c:v>20.616157511728417</c:v>
                </c:pt>
                <c:pt idx="211">
                  <c:v>18.048544360694283</c:v>
                </c:pt>
                <c:pt idx="212">
                  <c:v>17.516090897149613</c:v>
                </c:pt>
                <c:pt idx="213">
                  <c:v>17.243711948834637</c:v>
                </c:pt>
                <c:pt idx="214">
                  <c:v>17.098823600936257</c:v>
                </c:pt>
                <c:pt idx="215">
                  <c:v>16.906087544987543</c:v>
                </c:pt>
                <c:pt idx="216">
                  <c:v>16.486912450941006</c:v>
                </c:pt>
                <c:pt idx="217">
                  <c:v>14.785104503974095</c:v>
                </c:pt>
                <c:pt idx="218">
                  <c:v>13.365506615914446</c:v>
                </c:pt>
                <c:pt idx="219">
                  <c:v>11.305165140221645</c:v>
                </c:pt>
                <c:pt idx="220">
                  <c:v>10.001802848500631</c:v>
                </c:pt>
                <c:pt idx="221">
                  <c:v>9.5422443107507195</c:v>
                </c:pt>
                <c:pt idx="222">
                  <c:v>9.1082907532553161</c:v>
                </c:pt>
                <c:pt idx="223">
                  <c:v>9.1550830832173578</c:v>
                </c:pt>
                <c:pt idx="224">
                  <c:v>8.9131623991953273</c:v>
                </c:pt>
                <c:pt idx="225">
                  <c:v>8.1862923806051775</c:v>
                </c:pt>
                <c:pt idx="226">
                  <c:v>7.6878988193038094</c:v>
                </c:pt>
                <c:pt idx="227">
                  <c:v>7.4032484459594938</c:v>
                </c:pt>
                <c:pt idx="228">
                  <c:v>7.1465127228807139</c:v>
                </c:pt>
                <c:pt idx="229">
                  <c:v>7.0006517123215675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F-4ACE-85D3-0379495EE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'TS_COVID-19_BG'!$E$15:$E$212</c:f>
              <c:numCache>
                <c:formatCode>d\.m\.yy;@</c:formatCode>
                <c:ptCount val="198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</c:numCache>
            </c:numRef>
          </c:cat>
          <c:val>
            <c:numRef>
              <c:f>'TS_COVID-19_BG'!$AR$15:$AR$212</c:f>
              <c:numCache>
                <c:formatCode>0.00</c:formatCode>
                <c:ptCount val="198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529920"/>
        <c:axId val="222296256"/>
      </c:lineChart>
      <c:dateAx>
        <c:axId val="1605299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22296256"/>
        <c:crosses val="autoZero"/>
        <c:auto val="1"/>
        <c:lblOffset val="100"/>
        <c:baseTimeUnit val="days"/>
      </c:dateAx>
      <c:valAx>
        <c:axId val="2222962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05299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 разпределение на активните</a:t>
            </a:r>
            <a:r>
              <a:rPr lang="bg-BG" baseline="0"/>
              <a:t> случаи по тежест в абсолютни стойности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'TS_COVID-19_BG'!$E$89:$E$317</c:f>
              <c:numCache>
                <c:formatCode>d\.m\.yy;@</c:formatCode>
                <c:ptCount val="22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</c:numCache>
            </c:numRef>
          </c:cat>
          <c:val>
            <c:numRef>
              <c:f>'TS_COVID-19_BG'!$AL$89:$AL$317</c:f>
              <c:numCache>
                <c:formatCode>General</c:formatCode>
                <c:ptCount val="229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3-47B2-B754-7AD16EF45471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'TS_COVID-19_BG'!$E$89:$E$317</c:f>
              <c:numCache>
                <c:formatCode>d\.m\.yy;@</c:formatCode>
                <c:ptCount val="22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</c:numCache>
            </c:numRef>
          </c:cat>
          <c:val>
            <c:numRef>
              <c:f>'TS_COVID-19_BG'!$W$89:$W$317</c:f>
              <c:numCache>
                <c:formatCode>General</c:formatCode>
                <c:ptCount val="229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3-47B2-B754-7AD16EF45471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'TS_COVID-19_BG'!$E$89:$E$317</c:f>
              <c:numCache>
                <c:formatCode>d\.m\.yy;@</c:formatCode>
                <c:ptCount val="22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</c:numCache>
            </c:numRef>
          </c:cat>
          <c:val>
            <c:numRef>
              <c:f>'TS_COVID-19_BG'!$V$89:$V$317</c:f>
              <c:numCache>
                <c:formatCode>General</c:formatCode>
                <c:ptCount val="229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3-47B2-B754-7AD16EF45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707520"/>
        <c:axId val="253579776"/>
      </c:areaChart>
      <c:dateAx>
        <c:axId val="12170752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79776"/>
        <c:crosses val="autoZero"/>
        <c:auto val="1"/>
        <c:lblOffset val="100"/>
        <c:baseTimeUnit val="days"/>
      </c:dateAx>
      <c:valAx>
        <c:axId val="25357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170752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Моментно</a:t>
            </a:r>
            <a:r>
              <a:rPr lang="bg-BG" baseline="0"/>
              <a:t> разпределение на активните случаи по тежест като процент от всички активни случаи </a:t>
            </a:r>
          </a:p>
          <a:p>
            <a:pPr>
              <a:defRPr/>
            </a:pPr>
            <a:r>
              <a:rPr lang="bg-BG" baseline="0"/>
              <a:t>България</a:t>
            </a:r>
            <a:endParaRPr lang="en-US"/>
          </a:p>
        </c:rich>
      </c:tx>
      <c:layout/>
      <c:overlay val="0"/>
    </c:title>
    <c:autoTitleDeleted val="0"/>
    <c:plotArea>
      <c:layout/>
      <c:areaChart>
        <c:grouping val="percentStacked"/>
        <c:varyColors val="0"/>
        <c:ser>
          <c:idx val="2"/>
          <c:order val="0"/>
          <c:tx>
            <c:strRef>
              <c:f>'TS_COVID-19_BG'!$AL$1</c:f>
              <c:strCache>
                <c:ptCount val="1"/>
                <c:pt idx="0">
                  <c:v>Активни случаи на домашно лечение (дневни)</c:v>
                </c:pt>
              </c:strCache>
            </c:strRef>
          </c:tx>
          <c:cat>
            <c:numRef>
              <c:f>'TS_COVID-19_BG'!$E$89:$E$317</c:f>
              <c:numCache>
                <c:formatCode>d\.m\.yy;@</c:formatCode>
                <c:ptCount val="22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</c:numCache>
            </c:numRef>
          </c:cat>
          <c:val>
            <c:numRef>
              <c:f>'TS_COVID-19_BG'!$AL$89:$AL$317</c:f>
              <c:numCache>
                <c:formatCode>General</c:formatCode>
                <c:ptCount val="229"/>
                <c:pt idx="0">
                  <c:v>1076</c:v>
                </c:pt>
                <c:pt idx="1">
                  <c:v>975</c:v>
                </c:pt>
                <c:pt idx="2">
                  <c:v>893</c:v>
                </c:pt>
                <c:pt idx="3">
                  <c:v>833</c:v>
                </c:pt>
                <c:pt idx="4">
                  <c:v>851</c:v>
                </c:pt>
                <c:pt idx="5">
                  <c:v>861</c:v>
                </c:pt>
                <c:pt idx="6">
                  <c:v>907</c:v>
                </c:pt>
                <c:pt idx="7">
                  <c:v>938</c:v>
                </c:pt>
                <c:pt idx="8">
                  <c:v>975</c:v>
                </c:pt>
                <c:pt idx="9">
                  <c:v>1026</c:v>
                </c:pt>
                <c:pt idx="10">
                  <c:v>1088</c:v>
                </c:pt>
                <c:pt idx="11">
                  <c:v>1124</c:v>
                </c:pt>
                <c:pt idx="12">
                  <c:v>1142</c:v>
                </c:pt>
                <c:pt idx="13">
                  <c:v>1127</c:v>
                </c:pt>
                <c:pt idx="14">
                  <c:v>1188</c:v>
                </c:pt>
                <c:pt idx="15">
                  <c:v>1202</c:v>
                </c:pt>
                <c:pt idx="16">
                  <c:v>1254</c:v>
                </c:pt>
                <c:pt idx="17">
                  <c:v>1240</c:v>
                </c:pt>
                <c:pt idx="18">
                  <c:v>1324</c:v>
                </c:pt>
                <c:pt idx="19">
                  <c:v>1310</c:v>
                </c:pt>
                <c:pt idx="20">
                  <c:v>1265</c:v>
                </c:pt>
                <c:pt idx="21">
                  <c:v>1327</c:v>
                </c:pt>
                <c:pt idx="22">
                  <c:v>1380</c:v>
                </c:pt>
                <c:pt idx="23">
                  <c:v>1443</c:v>
                </c:pt>
                <c:pt idx="24">
                  <c:v>1449</c:v>
                </c:pt>
                <c:pt idx="25">
                  <c:v>1511</c:v>
                </c:pt>
                <c:pt idx="26">
                  <c:v>1541</c:v>
                </c:pt>
                <c:pt idx="27">
                  <c:v>1592</c:v>
                </c:pt>
                <c:pt idx="28">
                  <c:v>1648</c:v>
                </c:pt>
                <c:pt idx="29">
                  <c:v>1754</c:v>
                </c:pt>
                <c:pt idx="30">
                  <c:v>1838</c:v>
                </c:pt>
                <c:pt idx="31">
                  <c:v>1916</c:v>
                </c:pt>
                <c:pt idx="32">
                  <c:v>2075</c:v>
                </c:pt>
                <c:pt idx="33">
                  <c:v>2121</c:v>
                </c:pt>
                <c:pt idx="34">
                  <c:v>2194</c:v>
                </c:pt>
                <c:pt idx="35">
                  <c:v>2328</c:v>
                </c:pt>
                <c:pt idx="36">
                  <c:v>2419</c:v>
                </c:pt>
                <c:pt idx="37">
                  <c:v>2656</c:v>
                </c:pt>
                <c:pt idx="38">
                  <c:v>2873</c:v>
                </c:pt>
                <c:pt idx="39">
                  <c:v>3065</c:v>
                </c:pt>
                <c:pt idx="40">
                  <c:v>3130</c:v>
                </c:pt>
                <c:pt idx="41">
                  <c:v>3089</c:v>
                </c:pt>
                <c:pt idx="42">
                  <c:v>3148</c:v>
                </c:pt>
                <c:pt idx="43">
                  <c:v>3172</c:v>
                </c:pt>
                <c:pt idx="44">
                  <c:v>3342</c:v>
                </c:pt>
                <c:pt idx="45">
                  <c:v>3506</c:v>
                </c:pt>
                <c:pt idx="46">
                  <c:v>3653</c:v>
                </c:pt>
                <c:pt idx="47">
                  <c:v>3717</c:v>
                </c:pt>
                <c:pt idx="48">
                  <c:v>3792</c:v>
                </c:pt>
                <c:pt idx="49">
                  <c:v>3798</c:v>
                </c:pt>
                <c:pt idx="50">
                  <c:v>3978</c:v>
                </c:pt>
                <c:pt idx="51">
                  <c:v>3828</c:v>
                </c:pt>
                <c:pt idx="52">
                  <c:v>3865</c:v>
                </c:pt>
                <c:pt idx="53">
                  <c:v>3974</c:v>
                </c:pt>
                <c:pt idx="54">
                  <c:v>4050</c:v>
                </c:pt>
                <c:pt idx="55">
                  <c:v>4003</c:v>
                </c:pt>
                <c:pt idx="56">
                  <c:v>4051</c:v>
                </c:pt>
                <c:pt idx="57">
                  <c:v>4094</c:v>
                </c:pt>
                <c:pt idx="58">
                  <c:v>4122</c:v>
                </c:pt>
                <c:pt idx="59">
                  <c:v>4210</c:v>
                </c:pt>
                <c:pt idx="60">
                  <c:v>4262</c:v>
                </c:pt>
                <c:pt idx="61">
                  <c:v>4333</c:v>
                </c:pt>
                <c:pt idx="62">
                  <c:v>4248</c:v>
                </c:pt>
                <c:pt idx="63">
                  <c:v>4212</c:v>
                </c:pt>
                <c:pt idx="64">
                  <c:v>4267</c:v>
                </c:pt>
                <c:pt idx="65">
                  <c:v>4331</c:v>
                </c:pt>
                <c:pt idx="66">
                  <c:v>4288</c:v>
                </c:pt>
                <c:pt idx="67">
                  <c:v>4332</c:v>
                </c:pt>
                <c:pt idx="68">
                  <c:v>4328</c:v>
                </c:pt>
                <c:pt idx="69">
                  <c:v>4219</c:v>
                </c:pt>
                <c:pt idx="70">
                  <c:v>4236</c:v>
                </c:pt>
                <c:pt idx="71">
                  <c:v>4098</c:v>
                </c:pt>
                <c:pt idx="72">
                  <c:v>3860</c:v>
                </c:pt>
                <c:pt idx="73">
                  <c:v>3826</c:v>
                </c:pt>
                <c:pt idx="74">
                  <c:v>3866</c:v>
                </c:pt>
                <c:pt idx="75">
                  <c:v>3874</c:v>
                </c:pt>
                <c:pt idx="76">
                  <c:v>3778</c:v>
                </c:pt>
                <c:pt idx="77">
                  <c:v>3669</c:v>
                </c:pt>
                <c:pt idx="78">
                  <c:v>3610</c:v>
                </c:pt>
                <c:pt idx="79">
                  <c:v>3577</c:v>
                </c:pt>
                <c:pt idx="80">
                  <c:v>3576</c:v>
                </c:pt>
                <c:pt idx="81">
                  <c:v>3617</c:v>
                </c:pt>
                <c:pt idx="82">
                  <c:v>3659</c:v>
                </c:pt>
                <c:pt idx="83">
                  <c:v>3612</c:v>
                </c:pt>
                <c:pt idx="84">
                  <c:v>3701</c:v>
                </c:pt>
                <c:pt idx="85">
                  <c:v>3674</c:v>
                </c:pt>
                <c:pt idx="86">
                  <c:v>3544</c:v>
                </c:pt>
                <c:pt idx="87">
                  <c:v>3519</c:v>
                </c:pt>
                <c:pt idx="88">
                  <c:v>3583</c:v>
                </c:pt>
                <c:pt idx="89">
                  <c:v>3538</c:v>
                </c:pt>
                <c:pt idx="90">
                  <c:v>3427</c:v>
                </c:pt>
                <c:pt idx="91">
                  <c:v>3460</c:v>
                </c:pt>
                <c:pt idx="92">
                  <c:v>3451</c:v>
                </c:pt>
                <c:pt idx="93">
                  <c:v>3418</c:v>
                </c:pt>
                <c:pt idx="94">
                  <c:v>3480</c:v>
                </c:pt>
                <c:pt idx="95">
                  <c:v>3492</c:v>
                </c:pt>
                <c:pt idx="96">
                  <c:v>3490</c:v>
                </c:pt>
                <c:pt idx="97">
                  <c:v>3507</c:v>
                </c:pt>
                <c:pt idx="98">
                  <c:v>3562</c:v>
                </c:pt>
                <c:pt idx="99">
                  <c:v>3506</c:v>
                </c:pt>
                <c:pt idx="100">
                  <c:v>3527</c:v>
                </c:pt>
                <c:pt idx="101">
                  <c:v>3601</c:v>
                </c:pt>
                <c:pt idx="102">
                  <c:v>3680</c:v>
                </c:pt>
                <c:pt idx="103">
                  <c:v>3691</c:v>
                </c:pt>
                <c:pt idx="104">
                  <c:v>3672</c:v>
                </c:pt>
                <c:pt idx="105">
                  <c:v>3689</c:v>
                </c:pt>
                <c:pt idx="106">
                  <c:v>3666</c:v>
                </c:pt>
                <c:pt idx="107">
                  <c:v>3660</c:v>
                </c:pt>
                <c:pt idx="108">
                  <c:v>3742</c:v>
                </c:pt>
                <c:pt idx="109">
                  <c:v>3783</c:v>
                </c:pt>
                <c:pt idx="110">
                  <c:v>3804</c:v>
                </c:pt>
                <c:pt idx="111">
                  <c:v>3808</c:v>
                </c:pt>
                <c:pt idx="112">
                  <c:v>3892</c:v>
                </c:pt>
                <c:pt idx="113">
                  <c:v>3911</c:v>
                </c:pt>
                <c:pt idx="114">
                  <c:v>4031</c:v>
                </c:pt>
                <c:pt idx="115">
                  <c:v>4125</c:v>
                </c:pt>
                <c:pt idx="116">
                  <c:v>4257</c:v>
                </c:pt>
                <c:pt idx="117">
                  <c:v>4289</c:v>
                </c:pt>
                <c:pt idx="118">
                  <c:v>4345</c:v>
                </c:pt>
                <c:pt idx="119">
                  <c:v>4431</c:v>
                </c:pt>
                <c:pt idx="120">
                  <c:v>4537</c:v>
                </c:pt>
                <c:pt idx="121">
                  <c:v>4620</c:v>
                </c:pt>
                <c:pt idx="122">
                  <c:v>4672</c:v>
                </c:pt>
                <c:pt idx="123">
                  <c:v>4781</c:v>
                </c:pt>
                <c:pt idx="124">
                  <c:v>4812</c:v>
                </c:pt>
                <c:pt idx="125">
                  <c:v>4907</c:v>
                </c:pt>
                <c:pt idx="126">
                  <c:v>5163</c:v>
                </c:pt>
                <c:pt idx="127">
                  <c:v>5389</c:v>
                </c:pt>
                <c:pt idx="128">
                  <c:v>5753</c:v>
                </c:pt>
                <c:pt idx="129">
                  <c:v>6140</c:v>
                </c:pt>
                <c:pt idx="130">
                  <c:v>6421</c:v>
                </c:pt>
                <c:pt idx="131">
                  <c:v>6458</c:v>
                </c:pt>
                <c:pt idx="132">
                  <c:v>6878</c:v>
                </c:pt>
                <c:pt idx="133">
                  <c:v>7405</c:v>
                </c:pt>
                <c:pt idx="134">
                  <c:v>7795</c:v>
                </c:pt>
                <c:pt idx="135">
                  <c:v>8459</c:v>
                </c:pt>
                <c:pt idx="136">
                  <c:v>9222</c:v>
                </c:pt>
                <c:pt idx="137">
                  <c:v>9744</c:v>
                </c:pt>
                <c:pt idx="138">
                  <c:v>10074</c:v>
                </c:pt>
                <c:pt idx="139">
                  <c:v>10804</c:v>
                </c:pt>
                <c:pt idx="140">
                  <c:v>11797</c:v>
                </c:pt>
                <c:pt idx="141">
                  <c:v>12957</c:v>
                </c:pt>
                <c:pt idx="142">
                  <c:v>14241</c:v>
                </c:pt>
                <c:pt idx="143">
                  <c:v>15454</c:v>
                </c:pt>
                <c:pt idx="144">
                  <c:v>16256</c:v>
                </c:pt>
                <c:pt idx="145">
                  <c:v>16405</c:v>
                </c:pt>
                <c:pt idx="146">
                  <c:v>18216</c:v>
                </c:pt>
                <c:pt idx="147">
                  <c:v>20380</c:v>
                </c:pt>
                <c:pt idx="148">
                  <c:v>22789</c:v>
                </c:pt>
                <c:pt idx="149">
                  <c:v>24854</c:v>
                </c:pt>
                <c:pt idx="150">
                  <c:v>27463</c:v>
                </c:pt>
                <c:pt idx="151">
                  <c:v>28908</c:v>
                </c:pt>
                <c:pt idx="152">
                  <c:v>29561</c:v>
                </c:pt>
                <c:pt idx="153">
                  <c:v>31269</c:v>
                </c:pt>
                <c:pt idx="154">
                  <c:v>34659</c:v>
                </c:pt>
                <c:pt idx="155">
                  <c:v>37987</c:v>
                </c:pt>
                <c:pt idx="156">
                  <c:v>40694</c:v>
                </c:pt>
                <c:pt idx="157">
                  <c:v>43609</c:v>
                </c:pt>
                <c:pt idx="158">
                  <c:v>45333</c:v>
                </c:pt>
                <c:pt idx="159">
                  <c:v>45265</c:v>
                </c:pt>
                <c:pt idx="160">
                  <c:v>47918</c:v>
                </c:pt>
                <c:pt idx="161">
                  <c:v>51540</c:v>
                </c:pt>
                <c:pt idx="162">
                  <c:v>54221</c:v>
                </c:pt>
                <c:pt idx="163">
                  <c:v>56400</c:v>
                </c:pt>
                <c:pt idx="164">
                  <c:v>59664</c:v>
                </c:pt>
                <c:pt idx="165">
                  <c:v>61373</c:v>
                </c:pt>
                <c:pt idx="166">
                  <c:v>61499</c:v>
                </c:pt>
                <c:pt idx="167">
                  <c:v>63818</c:v>
                </c:pt>
                <c:pt idx="168">
                  <c:v>67186</c:v>
                </c:pt>
                <c:pt idx="169">
                  <c:v>69897</c:v>
                </c:pt>
                <c:pt idx="170">
                  <c:v>72581</c:v>
                </c:pt>
                <c:pt idx="171">
                  <c:v>75310</c:v>
                </c:pt>
                <c:pt idx="172">
                  <c:v>75932</c:v>
                </c:pt>
                <c:pt idx="173">
                  <c:v>76066</c:v>
                </c:pt>
                <c:pt idx="174">
                  <c:v>77401</c:v>
                </c:pt>
                <c:pt idx="175">
                  <c:v>79655</c:v>
                </c:pt>
                <c:pt idx="176">
                  <c:v>80525</c:v>
                </c:pt>
                <c:pt idx="177">
                  <c:v>81569</c:v>
                </c:pt>
                <c:pt idx="178">
                  <c:v>82888</c:v>
                </c:pt>
                <c:pt idx="179">
                  <c:v>83389</c:v>
                </c:pt>
                <c:pt idx="180">
                  <c:v>83209</c:v>
                </c:pt>
                <c:pt idx="181">
                  <c:v>83917</c:v>
                </c:pt>
                <c:pt idx="182">
                  <c:v>84952</c:v>
                </c:pt>
                <c:pt idx="183">
                  <c:v>85725</c:v>
                </c:pt>
                <c:pt idx="184">
                  <c:v>86783</c:v>
                </c:pt>
                <c:pt idx="185">
                  <c:v>87736</c:v>
                </c:pt>
                <c:pt idx="186">
                  <c:v>88483</c:v>
                </c:pt>
                <c:pt idx="187">
                  <c:v>87378</c:v>
                </c:pt>
                <c:pt idx="188">
                  <c:v>86738</c:v>
                </c:pt>
                <c:pt idx="189">
                  <c:v>87142</c:v>
                </c:pt>
                <c:pt idx="190">
                  <c:v>87134</c:v>
                </c:pt>
                <c:pt idx="191">
                  <c:v>86847</c:v>
                </c:pt>
                <c:pt idx="192">
                  <c:v>85430</c:v>
                </c:pt>
                <c:pt idx="193">
                  <c:v>84345</c:v>
                </c:pt>
                <c:pt idx="194">
                  <c:v>82797</c:v>
                </c:pt>
                <c:pt idx="195">
                  <c:v>83083</c:v>
                </c:pt>
                <c:pt idx="196">
                  <c:v>83350</c:v>
                </c:pt>
                <c:pt idx="197">
                  <c:v>82506</c:v>
                </c:pt>
                <c:pt idx="198">
                  <c:v>81321</c:v>
                </c:pt>
                <c:pt idx="199">
                  <c:v>80374</c:v>
                </c:pt>
                <c:pt idx="200">
                  <c:v>79812</c:v>
                </c:pt>
                <c:pt idx="201">
                  <c:v>78204</c:v>
                </c:pt>
                <c:pt idx="202">
                  <c:v>76754</c:v>
                </c:pt>
                <c:pt idx="203">
                  <c:v>76179</c:v>
                </c:pt>
                <c:pt idx="204">
                  <c:v>76730</c:v>
                </c:pt>
                <c:pt idx="205">
                  <c:v>76284</c:v>
                </c:pt>
                <c:pt idx="206">
                  <c:v>75396</c:v>
                </c:pt>
                <c:pt idx="207">
                  <c:v>74974</c:v>
                </c:pt>
                <c:pt idx="208">
                  <c:v>73973</c:v>
                </c:pt>
                <c:pt idx="209">
                  <c:v>72808</c:v>
                </c:pt>
                <c:pt idx="210">
                  <c:v>71661</c:v>
                </c:pt>
                <c:pt idx="211">
                  <c:v>70539</c:v>
                </c:pt>
                <c:pt idx="212">
                  <c:v>70407</c:v>
                </c:pt>
                <c:pt idx="213">
                  <c:v>69846</c:v>
                </c:pt>
                <c:pt idx="214">
                  <c:v>68983</c:v>
                </c:pt>
                <c:pt idx="215">
                  <c:v>68273</c:v>
                </c:pt>
                <c:pt idx="216">
                  <c:v>67216</c:v>
                </c:pt>
                <c:pt idx="217">
                  <c:v>66436</c:v>
                </c:pt>
                <c:pt idx="218">
                  <c:v>65380</c:v>
                </c:pt>
                <c:pt idx="219">
                  <c:v>64801</c:v>
                </c:pt>
                <c:pt idx="220">
                  <c:v>61726</c:v>
                </c:pt>
                <c:pt idx="221">
                  <c:v>61555</c:v>
                </c:pt>
                <c:pt idx="222">
                  <c:v>60921</c:v>
                </c:pt>
                <c:pt idx="223">
                  <c:v>59011</c:v>
                </c:pt>
                <c:pt idx="224">
                  <c:v>57109</c:v>
                </c:pt>
                <c:pt idx="225">
                  <c:v>54744</c:v>
                </c:pt>
                <c:pt idx="226">
                  <c:v>48554</c:v>
                </c:pt>
                <c:pt idx="227">
                  <c:v>43516</c:v>
                </c:pt>
                <c:pt idx="228">
                  <c:v>43451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4-4D48-970B-0D63344B9800}"/>
            </c:ext>
          </c:extLst>
        </c:ser>
        <c:ser>
          <c:idx val="0"/>
          <c:order val="1"/>
          <c:tx>
            <c:strRef>
              <c:f>'TS_COVID-19_BG'!$W$1</c:f>
              <c:strCache>
                <c:ptCount val="1"/>
                <c:pt idx="0">
                  <c:v>Активни случаи настанени в лечебни заведения извън интензивни отделения/клиники (дневни)</c:v>
                </c:pt>
              </c:strCache>
            </c:strRef>
          </c:tx>
          <c:cat>
            <c:numRef>
              <c:f>'TS_COVID-19_BG'!$E$89:$E$317</c:f>
              <c:numCache>
                <c:formatCode>d\.m\.yy;@</c:formatCode>
                <c:ptCount val="22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</c:numCache>
            </c:numRef>
          </c:cat>
          <c:val>
            <c:numRef>
              <c:f>'TS_COVID-19_BG'!$W$89:$W$317</c:f>
              <c:numCache>
                <c:formatCode>General</c:formatCode>
                <c:ptCount val="229"/>
                <c:pt idx="0">
                  <c:v>123</c:v>
                </c:pt>
                <c:pt idx="1">
                  <c:v>133</c:v>
                </c:pt>
                <c:pt idx="2">
                  <c:v>141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139</c:v>
                </c:pt>
                <c:pt idx="7">
                  <c:v>146</c:v>
                </c:pt>
                <c:pt idx="8">
                  <c:v>170</c:v>
                </c:pt>
                <c:pt idx="9">
                  <c:v>189</c:v>
                </c:pt>
                <c:pt idx="10">
                  <c:v>200</c:v>
                </c:pt>
                <c:pt idx="11">
                  <c:v>231</c:v>
                </c:pt>
                <c:pt idx="12">
                  <c:v>229</c:v>
                </c:pt>
                <c:pt idx="13">
                  <c:v>239</c:v>
                </c:pt>
                <c:pt idx="14">
                  <c:v>254</c:v>
                </c:pt>
                <c:pt idx="15">
                  <c:v>264</c:v>
                </c:pt>
                <c:pt idx="16">
                  <c:v>276</c:v>
                </c:pt>
                <c:pt idx="17">
                  <c:v>297</c:v>
                </c:pt>
                <c:pt idx="18">
                  <c:v>309</c:v>
                </c:pt>
                <c:pt idx="19">
                  <c:v>309</c:v>
                </c:pt>
                <c:pt idx="20">
                  <c:v>330</c:v>
                </c:pt>
                <c:pt idx="21">
                  <c:v>349</c:v>
                </c:pt>
                <c:pt idx="22">
                  <c:v>374</c:v>
                </c:pt>
                <c:pt idx="23">
                  <c:v>368</c:v>
                </c:pt>
                <c:pt idx="24">
                  <c:v>374</c:v>
                </c:pt>
                <c:pt idx="25">
                  <c:v>403</c:v>
                </c:pt>
                <c:pt idx="26">
                  <c:v>398</c:v>
                </c:pt>
                <c:pt idx="27">
                  <c:v>403</c:v>
                </c:pt>
                <c:pt idx="28">
                  <c:v>403</c:v>
                </c:pt>
                <c:pt idx="29">
                  <c:v>414</c:v>
                </c:pt>
                <c:pt idx="30">
                  <c:v>412</c:v>
                </c:pt>
                <c:pt idx="31">
                  <c:v>421</c:v>
                </c:pt>
                <c:pt idx="32">
                  <c:v>434</c:v>
                </c:pt>
                <c:pt idx="33">
                  <c:v>430</c:v>
                </c:pt>
                <c:pt idx="34">
                  <c:v>441</c:v>
                </c:pt>
                <c:pt idx="35">
                  <c:v>451</c:v>
                </c:pt>
                <c:pt idx="36">
                  <c:v>469</c:v>
                </c:pt>
                <c:pt idx="37">
                  <c:v>497</c:v>
                </c:pt>
                <c:pt idx="38">
                  <c:v>484</c:v>
                </c:pt>
                <c:pt idx="39">
                  <c:v>499</c:v>
                </c:pt>
                <c:pt idx="40">
                  <c:v>502</c:v>
                </c:pt>
                <c:pt idx="41">
                  <c:v>500</c:v>
                </c:pt>
                <c:pt idx="42">
                  <c:v>524</c:v>
                </c:pt>
                <c:pt idx="43">
                  <c:v>547</c:v>
                </c:pt>
                <c:pt idx="44">
                  <c:v>554</c:v>
                </c:pt>
                <c:pt idx="45">
                  <c:v>573</c:v>
                </c:pt>
                <c:pt idx="46">
                  <c:v>571</c:v>
                </c:pt>
                <c:pt idx="47">
                  <c:v>576</c:v>
                </c:pt>
                <c:pt idx="48">
                  <c:v>590</c:v>
                </c:pt>
                <c:pt idx="49">
                  <c:v>591</c:v>
                </c:pt>
                <c:pt idx="50">
                  <c:v>618</c:v>
                </c:pt>
                <c:pt idx="51">
                  <c:v>638</c:v>
                </c:pt>
                <c:pt idx="52">
                  <c:v>641</c:v>
                </c:pt>
                <c:pt idx="53">
                  <c:v>661</c:v>
                </c:pt>
                <c:pt idx="54">
                  <c:v>648</c:v>
                </c:pt>
                <c:pt idx="55">
                  <c:v>647</c:v>
                </c:pt>
                <c:pt idx="56">
                  <c:v>659</c:v>
                </c:pt>
                <c:pt idx="57">
                  <c:v>685</c:v>
                </c:pt>
                <c:pt idx="58">
                  <c:v>717</c:v>
                </c:pt>
                <c:pt idx="59">
                  <c:v>736</c:v>
                </c:pt>
                <c:pt idx="60">
                  <c:v>750</c:v>
                </c:pt>
                <c:pt idx="61">
                  <c:v>768</c:v>
                </c:pt>
                <c:pt idx="62">
                  <c:v>780</c:v>
                </c:pt>
                <c:pt idx="63">
                  <c:v>780</c:v>
                </c:pt>
                <c:pt idx="64">
                  <c:v>828</c:v>
                </c:pt>
                <c:pt idx="65">
                  <c:v>827</c:v>
                </c:pt>
                <c:pt idx="66">
                  <c:v>802</c:v>
                </c:pt>
                <c:pt idx="67">
                  <c:v>793</c:v>
                </c:pt>
                <c:pt idx="68">
                  <c:v>795</c:v>
                </c:pt>
                <c:pt idx="69">
                  <c:v>800</c:v>
                </c:pt>
                <c:pt idx="70">
                  <c:v>797</c:v>
                </c:pt>
                <c:pt idx="71">
                  <c:v>771</c:v>
                </c:pt>
                <c:pt idx="72">
                  <c:v>761</c:v>
                </c:pt>
                <c:pt idx="73">
                  <c:v>753</c:v>
                </c:pt>
                <c:pt idx="74">
                  <c:v>756</c:v>
                </c:pt>
                <c:pt idx="75">
                  <c:v>751</c:v>
                </c:pt>
                <c:pt idx="76">
                  <c:v>712</c:v>
                </c:pt>
                <c:pt idx="77">
                  <c:v>721</c:v>
                </c:pt>
                <c:pt idx="78">
                  <c:v>692</c:v>
                </c:pt>
                <c:pt idx="79">
                  <c:v>703</c:v>
                </c:pt>
                <c:pt idx="80">
                  <c:v>661</c:v>
                </c:pt>
                <c:pt idx="81">
                  <c:v>669</c:v>
                </c:pt>
                <c:pt idx="82">
                  <c:v>671</c:v>
                </c:pt>
                <c:pt idx="83">
                  <c:v>649</c:v>
                </c:pt>
                <c:pt idx="84">
                  <c:v>651</c:v>
                </c:pt>
                <c:pt idx="85">
                  <c:v>681</c:v>
                </c:pt>
                <c:pt idx="86">
                  <c:v>661</c:v>
                </c:pt>
                <c:pt idx="87">
                  <c:v>653</c:v>
                </c:pt>
                <c:pt idx="88">
                  <c:v>662</c:v>
                </c:pt>
                <c:pt idx="89">
                  <c:v>663</c:v>
                </c:pt>
                <c:pt idx="90">
                  <c:v>662</c:v>
                </c:pt>
                <c:pt idx="91">
                  <c:v>675</c:v>
                </c:pt>
                <c:pt idx="92">
                  <c:v>695</c:v>
                </c:pt>
                <c:pt idx="93">
                  <c:v>703</c:v>
                </c:pt>
                <c:pt idx="94">
                  <c:v>707</c:v>
                </c:pt>
                <c:pt idx="95">
                  <c:v>698</c:v>
                </c:pt>
                <c:pt idx="96">
                  <c:v>712</c:v>
                </c:pt>
                <c:pt idx="97">
                  <c:v>720</c:v>
                </c:pt>
                <c:pt idx="98">
                  <c:v>705</c:v>
                </c:pt>
                <c:pt idx="99">
                  <c:v>693</c:v>
                </c:pt>
                <c:pt idx="100">
                  <c:v>691</c:v>
                </c:pt>
                <c:pt idx="101">
                  <c:v>679</c:v>
                </c:pt>
                <c:pt idx="102">
                  <c:v>683</c:v>
                </c:pt>
                <c:pt idx="103">
                  <c:v>687</c:v>
                </c:pt>
                <c:pt idx="104">
                  <c:v>681</c:v>
                </c:pt>
                <c:pt idx="105">
                  <c:v>688</c:v>
                </c:pt>
                <c:pt idx="106">
                  <c:v>701</c:v>
                </c:pt>
                <c:pt idx="107">
                  <c:v>711</c:v>
                </c:pt>
                <c:pt idx="108">
                  <c:v>694</c:v>
                </c:pt>
                <c:pt idx="109">
                  <c:v>686</c:v>
                </c:pt>
                <c:pt idx="110">
                  <c:v>683</c:v>
                </c:pt>
                <c:pt idx="111">
                  <c:v>681</c:v>
                </c:pt>
                <c:pt idx="112">
                  <c:v>685</c:v>
                </c:pt>
                <c:pt idx="113">
                  <c:v>697</c:v>
                </c:pt>
                <c:pt idx="114">
                  <c:v>714</c:v>
                </c:pt>
                <c:pt idx="115">
                  <c:v>746</c:v>
                </c:pt>
                <c:pt idx="116">
                  <c:v>755</c:v>
                </c:pt>
                <c:pt idx="117">
                  <c:v>753</c:v>
                </c:pt>
                <c:pt idx="118">
                  <c:v>738</c:v>
                </c:pt>
                <c:pt idx="119">
                  <c:v>770</c:v>
                </c:pt>
                <c:pt idx="120">
                  <c:v>793</c:v>
                </c:pt>
                <c:pt idx="121">
                  <c:v>810</c:v>
                </c:pt>
                <c:pt idx="122">
                  <c:v>837</c:v>
                </c:pt>
                <c:pt idx="123">
                  <c:v>858</c:v>
                </c:pt>
                <c:pt idx="124">
                  <c:v>861</c:v>
                </c:pt>
                <c:pt idx="125">
                  <c:v>871</c:v>
                </c:pt>
                <c:pt idx="126">
                  <c:v>914</c:v>
                </c:pt>
                <c:pt idx="127">
                  <c:v>980</c:v>
                </c:pt>
                <c:pt idx="128">
                  <c:v>1007</c:v>
                </c:pt>
                <c:pt idx="129">
                  <c:v>1073</c:v>
                </c:pt>
                <c:pt idx="130">
                  <c:v>1130</c:v>
                </c:pt>
                <c:pt idx="131">
                  <c:v>1143</c:v>
                </c:pt>
                <c:pt idx="132">
                  <c:v>1156</c:v>
                </c:pt>
                <c:pt idx="133">
                  <c:v>1243</c:v>
                </c:pt>
                <c:pt idx="134">
                  <c:v>1313</c:v>
                </c:pt>
                <c:pt idx="135">
                  <c:v>1352</c:v>
                </c:pt>
                <c:pt idx="136">
                  <c:v>1374</c:v>
                </c:pt>
                <c:pt idx="137">
                  <c:v>1405</c:v>
                </c:pt>
                <c:pt idx="138">
                  <c:v>1426</c:v>
                </c:pt>
                <c:pt idx="139">
                  <c:v>1474</c:v>
                </c:pt>
                <c:pt idx="140">
                  <c:v>1540</c:v>
                </c:pt>
                <c:pt idx="141">
                  <c:v>1625</c:v>
                </c:pt>
                <c:pt idx="142">
                  <c:v>1680</c:v>
                </c:pt>
                <c:pt idx="143">
                  <c:v>1759</c:v>
                </c:pt>
                <c:pt idx="144">
                  <c:v>1838</c:v>
                </c:pt>
                <c:pt idx="145">
                  <c:v>1890</c:v>
                </c:pt>
                <c:pt idx="146">
                  <c:v>1981</c:v>
                </c:pt>
                <c:pt idx="147">
                  <c:v>2072</c:v>
                </c:pt>
                <c:pt idx="148">
                  <c:v>2154</c:v>
                </c:pt>
                <c:pt idx="149">
                  <c:v>2209</c:v>
                </c:pt>
                <c:pt idx="150">
                  <c:v>2282</c:v>
                </c:pt>
                <c:pt idx="151">
                  <c:v>2446</c:v>
                </c:pt>
                <c:pt idx="152">
                  <c:v>2511</c:v>
                </c:pt>
                <c:pt idx="153">
                  <c:v>2661</c:v>
                </c:pt>
                <c:pt idx="154">
                  <c:v>2712</c:v>
                </c:pt>
                <c:pt idx="155">
                  <c:v>2952</c:v>
                </c:pt>
                <c:pt idx="156">
                  <c:v>3174</c:v>
                </c:pt>
                <c:pt idx="157">
                  <c:v>3306</c:v>
                </c:pt>
                <c:pt idx="158">
                  <c:v>3444</c:v>
                </c:pt>
                <c:pt idx="159">
                  <c:v>3550</c:v>
                </c:pt>
                <c:pt idx="160">
                  <c:v>3734</c:v>
                </c:pt>
                <c:pt idx="161">
                  <c:v>3896</c:v>
                </c:pt>
                <c:pt idx="162">
                  <c:v>4202</c:v>
                </c:pt>
                <c:pt idx="163">
                  <c:v>4484</c:v>
                </c:pt>
                <c:pt idx="164">
                  <c:v>4661</c:v>
                </c:pt>
                <c:pt idx="165">
                  <c:v>4871</c:v>
                </c:pt>
                <c:pt idx="166">
                  <c:v>4954</c:v>
                </c:pt>
                <c:pt idx="167">
                  <c:v>5065</c:v>
                </c:pt>
                <c:pt idx="168">
                  <c:v>5160</c:v>
                </c:pt>
                <c:pt idx="169">
                  <c:v>5316</c:v>
                </c:pt>
                <c:pt idx="170">
                  <c:v>5534</c:v>
                </c:pt>
                <c:pt idx="171">
                  <c:v>5559</c:v>
                </c:pt>
                <c:pt idx="172">
                  <c:v>5785</c:v>
                </c:pt>
                <c:pt idx="173">
                  <c:v>5942</c:v>
                </c:pt>
                <c:pt idx="174">
                  <c:v>5871</c:v>
                </c:pt>
                <c:pt idx="175">
                  <c:v>5973</c:v>
                </c:pt>
                <c:pt idx="176">
                  <c:v>6138</c:v>
                </c:pt>
                <c:pt idx="177">
                  <c:v>6225</c:v>
                </c:pt>
                <c:pt idx="178">
                  <c:v>6211</c:v>
                </c:pt>
                <c:pt idx="179">
                  <c:v>6399</c:v>
                </c:pt>
                <c:pt idx="180">
                  <c:v>6439</c:v>
                </c:pt>
                <c:pt idx="181">
                  <c:v>6326</c:v>
                </c:pt>
                <c:pt idx="182">
                  <c:v>6142</c:v>
                </c:pt>
                <c:pt idx="183">
                  <c:v>6112</c:v>
                </c:pt>
                <c:pt idx="184">
                  <c:v>6243</c:v>
                </c:pt>
                <c:pt idx="185">
                  <c:v>6240</c:v>
                </c:pt>
                <c:pt idx="186">
                  <c:v>6443</c:v>
                </c:pt>
                <c:pt idx="187">
                  <c:v>6484</c:v>
                </c:pt>
                <c:pt idx="188">
                  <c:v>6298</c:v>
                </c:pt>
                <c:pt idx="189">
                  <c:v>6325</c:v>
                </c:pt>
                <c:pt idx="190">
                  <c:v>6454</c:v>
                </c:pt>
                <c:pt idx="191">
                  <c:v>6542</c:v>
                </c:pt>
                <c:pt idx="192">
                  <c:v>6563</c:v>
                </c:pt>
                <c:pt idx="193">
                  <c:v>6629</c:v>
                </c:pt>
                <c:pt idx="194">
                  <c:v>6654</c:v>
                </c:pt>
                <c:pt idx="195">
                  <c:v>6465</c:v>
                </c:pt>
                <c:pt idx="196">
                  <c:v>6415</c:v>
                </c:pt>
                <c:pt idx="197">
                  <c:v>6464</c:v>
                </c:pt>
                <c:pt idx="198">
                  <c:v>6333</c:v>
                </c:pt>
                <c:pt idx="199">
                  <c:v>5999</c:v>
                </c:pt>
                <c:pt idx="200">
                  <c:v>6098</c:v>
                </c:pt>
                <c:pt idx="201">
                  <c:v>6088</c:v>
                </c:pt>
                <c:pt idx="202">
                  <c:v>5764</c:v>
                </c:pt>
                <c:pt idx="203">
                  <c:v>5597</c:v>
                </c:pt>
                <c:pt idx="204">
                  <c:v>5180</c:v>
                </c:pt>
                <c:pt idx="205">
                  <c:v>5150</c:v>
                </c:pt>
                <c:pt idx="206">
                  <c:v>5068</c:v>
                </c:pt>
                <c:pt idx="207">
                  <c:v>5022</c:v>
                </c:pt>
                <c:pt idx="208">
                  <c:v>5048</c:v>
                </c:pt>
                <c:pt idx="209">
                  <c:v>5007</c:v>
                </c:pt>
                <c:pt idx="210">
                  <c:v>4549</c:v>
                </c:pt>
                <c:pt idx="211">
                  <c:v>4364</c:v>
                </c:pt>
                <c:pt idx="212">
                  <c:v>4292</c:v>
                </c:pt>
                <c:pt idx="213">
                  <c:v>4285</c:v>
                </c:pt>
                <c:pt idx="214">
                  <c:v>4328</c:v>
                </c:pt>
                <c:pt idx="215">
                  <c:v>4236</c:v>
                </c:pt>
                <c:pt idx="216">
                  <c:v>3994</c:v>
                </c:pt>
                <c:pt idx="217">
                  <c:v>3893</c:v>
                </c:pt>
                <c:pt idx="218">
                  <c:v>3883</c:v>
                </c:pt>
                <c:pt idx="219">
                  <c:v>3873</c:v>
                </c:pt>
                <c:pt idx="220">
                  <c:v>3806</c:v>
                </c:pt>
                <c:pt idx="221">
                  <c:v>3810</c:v>
                </c:pt>
                <c:pt idx="222">
                  <c:v>3825</c:v>
                </c:pt>
                <c:pt idx="223">
                  <c:v>3671</c:v>
                </c:pt>
                <c:pt idx="224">
                  <c:v>3578</c:v>
                </c:pt>
                <c:pt idx="225">
                  <c:v>3333</c:v>
                </c:pt>
                <c:pt idx="226">
                  <c:v>3288</c:v>
                </c:pt>
                <c:pt idx="227">
                  <c:v>3157</c:v>
                </c:pt>
                <c:pt idx="228">
                  <c:v>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4-4D48-970B-0D63344B9800}"/>
            </c:ext>
          </c:extLst>
        </c:ser>
        <c:ser>
          <c:idx val="1"/>
          <c:order val="2"/>
          <c:tx>
            <c:strRef>
              <c:f>'TS_COVID-19_BG'!$V$1</c:f>
              <c:strCache>
                <c:ptCount val="1"/>
                <c:pt idx="0">
                  <c:v>Активни случаи настанени в интензивни отделения/клиники (дневни)</c:v>
                </c:pt>
              </c:strCache>
            </c:strRef>
          </c:tx>
          <c:cat>
            <c:numRef>
              <c:f>'TS_COVID-19_BG'!$E$89:$E$317</c:f>
              <c:numCache>
                <c:formatCode>d\.m\.yy;@</c:formatCode>
                <c:ptCount val="229"/>
                <c:pt idx="0">
                  <c:v>43985</c:v>
                </c:pt>
                <c:pt idx="1">
                  <c:v>43986</c:v>
                </c:pt>
                <c:pt idx="2">
                  <c:v>43987</c:v>
                </c:pt>
                <c:pt idx="3">
                  <c:v>43988</c:v>
                </c:pt>
                <c:pt idx="4">
                  <c:v>43989</c:v>
                </c:pt>
                <c:pt idx="5">
                  <c:v>43990</c:v>
                </c:pt>
                <c:pt idx="6">
                  <c:v>43991</c:v>
                </c:pt>
                <c:pt idx="7">
                  <c:v>43992</c:v>
                </c:pt>
                <c:pt idx="8">
                  <c:v>43993</c:v>
                </c:pt>
                <c:pt idx="9">
                  <c:v>43994</c:v>
                </c:pt>
                <c:pt idx="10">
                  <c:v>43995</c:v>
                </c:pt>
                <c:pt idx="11">
                  <c:v>43996</c:v>
                </c:pt>
                <c:pt idx="12">
                  <c:v>43997</c:v>
                </c:pt>
                <c:pt idx="13">
                  <c:v>43998</c:v>
                </c:pt>
                <c:pt idx="14">
                  <c:v>43999</c:v>
                </c:pt>
                <c:pt idx="15">
                  <c:v>44000</c:v>
                </c:pt>
                <c:pt idx="16">
                  <c:v>44001</c:v>
                </c:pt>
                <c:pt idx="17">
                  <c:v>44002</c:v>
                </c:pt>
                <c:pt idx="18">
                  <c:v>44003</c:v>
                </c:pt>
                <c:pt idx="19">
                  <c:v>44004</c:v>
                </c:pt>
                <c:pt idx="20">
                  <c:v>44005</c:v>
                </c:pt>
                <c:pt idx="21">
                  <c:v>44006</c:v>
                </c:pt>
                <c:pt idx="22">
                  <c:v>44007</c:v>
                </c:pt>
                <c:pt idx="23">
                  <c:v>44008</c:v>
                </c:pt>
                <c:pt idx="24">
                  <c:v>44009</c:v>
                </c:pt>
                <c:pt idx="25">
                  <c:v>44010</c:v>
                </c:pt>
                <c:pt idx="26">
                  <c:v>44011</c:v>
                </c:pt>
                <c:pt idx="27">
                  <c:v>44012</c:v>
                </c:pt>
                <c:pt idx="28">
                  <c:v>44013</c:v>
                </c:pt>
                <c:pt idx="29">
                  <c:v>44014</c:v>
                </c:pt>
                <c:pt idx="30">
                  <c:v>44015</c:v>
                </c:pt>
                <c:pt idx="31">
                  <c:v>44016</c:v>
                </c:pt>
                <c:pt idx="32">
                  <c:v>44017</c:v>
                </c:pt>
                <c:pt idx="33">
                  <c:v>44018</c:v>
                </c:pt>
                <c:pt idx="34">
                  <c:v>44019</c:v>
                </c:pt>
                <c:pt idx="35">
                  <c:v>44020</c:v>
                </c:pt>
                <c:pt idx="36">
                  <c:v>44021</c:v>
                </c:pt>
                <c:pt idx="37">
                  <c:v>44022</c:v>
                </c:pt>
                <c:pt idx="38">
                  <c:v>44023</c:v>
                </c:pt>
                <c:pt idx="39">
                  <c:v>44024</c:v>
                </c:pt>
                <c:pt idx="40">
                  <c:v>44025</c:v>
                </c:pt>
                <c:pt idx="41">
                  <c:v>44026</c:v>
                </c:pt>
                <c:pt idx="42">
                  <c:v>44027</c:v>
                </c:pt>
                <c:pt idx="43">
                  <c:v>44028</c:v>
                </c:pt>
                <c:pt idx="44">
                  <c:v>44029</c:v>
                </c:pt>
                <c:pt idx="45">
                  <c:v>44030</c:v>
                </c:pt>
                <c:pt idx="46">
                  <c:v>44031</c:v>
                </c:pt>
                <c:pt idx="47">
                  <c:v>44032</c:v>
                </c:pt>
                <c:pt idx="48">
                  <c:v>44033</c:v>
                </c:pt>
                <c:pt idx="49">
                  <c:v>44034</c:v>
                </c:pt>
                <c:pt idx="50">
                  <c:v>44035</c:v>
                </c:pt>
                <c:pt idx="51">
                  <c:v>44036</c:v>
                </c:pt>
                <c:pt idx="52">
                  <c:v>44037</c:v>
                </c:pt>
                <c:pt idx="53">
                  <c:v>44038</c:v>
                </c:pt>
                <c:pt idx="54">
                  <c:v>44039</c:v>
                </c:pt>
                <c:pt idx="55">
                  <c:v>44040</c:v>
                </c:pt>
                <c:pt idx="56">
                  <c:v>44041</c:v>
                </c:pt>
                <c:pt idx="57">
                  <c:v>44042</c:v>
                </c:pt>
                <c:pt idx="58">
                  <c:v>44043</c:v>
                </c:pt>
                <c:pt idx="59">
                  <c:v>44044</c:v>
                </c:pt>
                <c:pt idx="60">
                  <c:v>44045</c:v>
                </c:pt>
                <c:pt idx="61">
                  <c:v>44046</c:v>
                </c:pt>
                <c:pt idx="62">
                  <c:v>44047</c:v>
                </c:pt>
                <c:pt idx="63">
                  <c:v>44048</c:v>
                </c:pt>
                <c:pt idx="64">
                  <c:v>44049</c:v>
                </c:pt>
                <c:pt idx="65">
                  <c:v>44050</c:v>
                </c:pt>
                <c:pt idx="66">
                  <c:v>44051</c:v>
                </c:pt>
                <c:pt idx="67">
                  <c:v>44052</c:v>
                </c:pt>
                <c:pt idx="68">
                  <c:v>44053</c:v>
                </c:pt>
                <c:pt idx="69">
                  <c:v>44054</c:v>
                </c:pt>
                <c:pt idx="70">
                  <c:v>44055</c:v>
                </c:pt>
                <c:pt idx="71">
                  <c:v>44056</c:v>
                </c:pt>
                <c:pt idx="72">
                  <c:v>44057</c:v>
                </c:pt>
                <c:pt idx="73">
                  <c:v>44058</c:v>
                </c:pt>
                <c:pt idx="74">
                  <c:v>44059</c:v>
                </c:pt>
                <c:pt idx="75">
                  <c:v>44060</c:v>
                </c:pt>
                <c:pt idx="76">
                  <c:v>44061</c:v>
                </c:pt>
                <c:pt idx="77">
                  <c:v>44062</c:v>
                </c:pt>
                <c:pt idx="78">
                  <c:v>44063</c:v>
                </c:pt>
                <c:pt idx="79">
                  <c:v>44064</c:v>
                </c:pt>
                <c:pt idx="80">
                  <c:v>44065</c:v>
                </c:pt>
                <c:pt idx="81">
                  <c:v>44066</c:v>
                </c:pt>
                <c:pt idx="82">
                  <c:v>44067</c:v>
                </c:pt>
                <c:pt idx="83">
                  <c:v>44068</c:v>
                </c:pt>
                <c:pt idx="84">
                  <c:v>44069</c:v>
                </c:pt>
                <c:pt idx="85">
                  <c:v>44070</c:v>
                </c:pt>
                <c:pt idx="86">
                  <c:v>44071</c:v>
                </c:pt>
                <c:pt idx="87">
                  <c:v>44072</c:v>
                </c:pt>
                <c:pt idx="88">
                  <c:v>44073</c:v>
                </c:pt>
                <c:pt idx="89">
                  <c:v>44074</c:v>
                </c:pt>
                <c:pt idx="90">
                  <c:v>44075</c:v>
                </c:pt>
                <c:pt idx="91">
                  <c:v>44076</c:v>
                </c:pt>
                <c:pt idx="92">
                  <c:v>44077</c:v>
                </c:pt>
                <c:pt idx="93">
                  <c:v>44078</c:v>
                </c:pt>
                <c:pt idx="94">
                  <c:v>44079</c:v>
                </c:pt>
                <c:pt idx="95">
                  <c:v>44080</c:v>
                </c:pt>
                <c:pt idx="96">
                  <c:v>44081</c:v>
                </c:pt>
                <c:pt idx="97">
                  <c:v>44082</c:v>
                </c:pt>
                <c:pt idx="98">
                  <c:v>44083</c:v>
                </c:pt>
                <c:pt idx="99">
                  <c:v>44084</c:v>
                </c:pt>
                <c:pt idx="100">
                  <c:v>44085</c:v>
                </c:pt>
                <c:pt idx="101">
                  <c:v>44086</c:v>
                </c:pt>
                <c:pt idx="102">
                  <c:v>44087</c:v>
                </c:pt>
                <c:pt idx="103">
                  <c:v>44088</c:v>
                </c:pt>
                <c:pt idx="104">
                  <c:v>44089</c:v>
                </c:pt>
                <c:pt idx="105">
                  <c:v>44090</c:v>
                </c:pt>
                <c:pt idx="106">
                  <c:v>44091</c:v>
                </c:pt>
                <c:pt idx="107">
                  <c:v>44092</c:v>
                </c:pt>
                <c:pt idx="108">
                  <c:v>44093</c:v>
                </c:pt>
                <c:pt idx="109">
                  <c:v>44094</c:v>
                </c:pt>
                <c:pt idx="110">
                  <c:v>44095</c:v>
                </c:pt>
                <c:pt idx="111">
                  <c:v>44096</c:v>
                </c:pt>
                <c:pt idx="112">
                  <c:v>44097</c:v>
                </c:pt>
                <c:pt idx="113">
                  <c:v>44098</c:v>
                </c:pt>
                <c:pt idx="114">
                  <c:v>44099</c:v>
                </c:pt>
                <c:pt idx="115">
                  <c:v>44100</c:v>
                </c:pt>
                <c:pt idx="116">
                  <c:v>44101</c:v>
                </c:pt>
                <c:pt idx="117">
                  <c:v>44102</c:v>
                </c:pt>
                <c:pt idx="118">
                  <c:v>44103</c:v>
                </c:pt>
                <c:pt idx="119">
                  <c:v>44104</c:v>
                </c:pt>
                <c:pt idx="120">
                  <c:v>44105</c:v>
                </c:pt>
                <c:pt idx="121">
                  <c:v>44106</c:v>
                </c:pt>
                <c:pt idx="122">
                  <c:v>44107</c:v>
                </c:pt>
                <c:pt idx="123">
                  <c:v>44108</c:v>
                </c:pt>
                <c:pt idx="124">
                  <c:v>44109</c:v>
                </c:pt>
                <c:pt idx="125">
                  <c:v>44110</c:v>
                </c:pt>
                <c:pt idx="126">
                  <c:v>44111</c:v>
                </c:pt>
                <c:pt idx="127">
                  <c:v>44112</c:v>
                </c:pt>
                <c:pt idx="128">
                  <c:v>44113</c:v>
                </c:pt>
                <c:pt idx="129">
                  <c:v>44114</c:v>
                </c:pt>
                <c:pt idx="130">
                  <c:v>44115</c:v>
                </c:pt>
                <c:pt idx="131">
                  <c:v>44116</c:v>
                </c:pt>
                <c:pt idx="132">
                  <c:v>44117</c:v>
                </c:pt>
                <c:pt idx="133">
                  <c:v>44118</c:v>
                </c:pt>
                <c:pt idx="134">
                  <c:v>44119</c:v>
                </c:pt>
                <c:pt idx="135">
                  <c:v>44120</c:v>
                </c:pt>
                <c:pt idx="136">
                  <c:v>44121</c:v>
                </c:pt>
                <c:pt idx="137">
                  <c:v>44122</c:v>
                </c:pt>
                <c:pt idx="138">
                  <c:v>44123</c:v>
                </c:pt>
                <c:pt idx="139">
                  <c:v>44124</c:v>
                </c:pt>
                <c:pt idx="140">
                  <c:v>44125</c:v>
                </c:pt>
                <c:pt idx="141">
                  <c:v>44126</c:v>
                </c:pt>
                <c:pt idx="142">
                  <c:v>44127</c:v>
                </c:pt>
                <c:pt idx="143">
                  <c:v>44128</c:v>
                </c:pt>
                <c:pt idx="144">
                  <c:v>44129</c:v>
                </c:pt>
                <c:pt idx="145">
                  <c:v>44130</c:v>
                </c:pt>
                <c:pt idx="146">
                  <c:v>44131</c:v>
                </c:pt>
                <c:pt idx="147">
                  <c:v>44132</c:v>
                </c:pt>
                <c:pt idx="148">
                  <c:v>44133</c:v>
                </c:pt>
                <c:pt idx="149">
                  <c:v>44134</c:v>
                </c:pt>
                <c:pt idx="150">
                  <c:v>44135</c:v>
                </c:pt>
                <c:pt idx="151">
                  <c:v>44136</c:v>
                </c:pt>
                <c:pt idx="152">
                  <c:v>44137</c:v>
                </c:pt>
                <c:pt idx="153">
                  <c:v>44138</c:v>
                </c:pt>
                <c:pt idx="154">
                  <c:v>44139</c:v>
                </c:pt>
                <c:pt idx="155">
                  <c:v>44140</c:v>
                </c:pt>
                <c:pt idx="156">
                  <c:v>44141</c:v>
                </c:pt>
                <c:pt idx="157">
                  <c:v>44142</c:v>
                </c:pt>
                <c:pt idx="158">
                  <c:v>44143</c:v>
                </c:pt>
                <c:pt idx="159">
                  <c:v>44144</c:v>
                </c:pt>
                <c:pt idx="160">
                  <c:v>44145</c:v>
                </c:pt>
                <c:pt idx="161">
                  <c:v>44146</c:v>
                </c:pt>
                <c:pt idx="162">
                  <c:v>44147</c:v>
                </c:pt>
                <c:pt idx="163">
                  <c:v>44148</c:v>
                </c:pt>
                <c:pt idx="164">
                  <c:v>44149</c:v>
                </c:pt>
                <c:pt idx="165">
                  <c:v>44150</c:v>
                </c:pt>
                <c:pt idx="166">
                  <c:v>44151</c:v>
                </c:pt>
                <c:pt idx="167">
                  <c:v>44152</c:v>
                </c:pt>
                <c:pt idx="168">
                  <c:v>44153</c:v>
                </c:pt>
                <c:pt idx="169">
                  <c:v>44154</c:v>
                </c:pt>
                <c:pt idx="170">
                  <c:v>44155</c:v>
                </c:pt>
                <c:pt idx="171">
                  <c:v>44156</c:v>
                </c:pt>
                <c:pt idx="172">
                  <c:v>44157</c:v>
                </c:pt>
                <c:pt idx="173">
                  <c:v>44158</c:v>
                </c:pt>
                <c:pt idx="174">
                  <c:v>44159</c:v>
                </c:pt>
                <c:pt idx="175">
                  <c:v>44160</c:v>
                </c:pt>
                <c:pt idx="176">
                  <c:v>44161</c:v>
                </c:pt>
                <c:pt idx="177">
                  <c:v>44162</c:v>
                </c:pt>
                <c:pt idx="178">
                  <c:v>44163</c:v>
                </c:pt>
                <c:pt idx="179">
                  <c:v>44164</c:v>
                </c:pt>
                <c:pt idx="180">
                  <c:v>44165</c:v>
                </c:pt>
                <c:pt idx="181">
                  <c:v>44166</c:v>
                </c:pt>
                <c:pt idx="182">
                  <c:v>44167</c:v>
                </c:pt>
                <c:pt idx="183">
                  <c:v>44168</c:v>
                </c:pt>
                <c:pt idx="184">
                  <c:v>44169</c:v>
                </c:pt>
                <c:pt idx="185">
                  <c:v>44170</c:v>
                </c:pt>
                <c:pt idx="186">
                  <c:v>44171</c:v>
                </c:pt>
                <c:pt idx="187">
                  <c:v>44172</c:v>
                </c:pt>
                <c:pt idx="188">
                  <c:v>44173</c:v>
                </c:pt>
                <c:pt idx="189">
                  <c:v>44174</c:v>
                </c:pt>
                <c:pt idx="190">
                  <c:v>44175</c:v>
                </c:pt>
                <c:pt idx="191">
                  <c:v>44176</c:v>
                </c:pt>
                <c:pt idx="192">
                  <c:v>44177</c:v>
                </c:pt>
                <c:pt idx="193">
                  <c:v>44178</c:v>
                </c:pt>
                <c:pt idx="194">
                  <c:v>44179</c:v>
                </c:pt>
                <c:pt idx="195">
                  <c:v>44180</c:v>
                </c:pt>
                <c:pt idx="196">
                  <c:v>44181</c:v>
                </c:pt>
                <c:pt idx="197">
                  <c:v>44182</c:v>
                </c:pt>
                <c:pt idx="198">
                  <c:v>44183</c:v>
                </c:pt>
                <c:pt idx="199">
                  <c:v>44184</c:v>
                </c:pt>
                <c:pt idx="200">
                  <c:v>44185</c:v>
                </c:pt>
                <c:pt idx="201">
                  <c:v>44186</c:v>
                </c:pt>
                <c:pt idx="202">
                  <c:v>44187</c:v>
                </c:pt>
                <c:pt idx="203">
                  <c:v>44188</c:v>
                </c:pt>
                <c:pt idx="204">
                  <c:v>44189</c:v>
                </c:pt>
                <c:pt idx="205">
                  <c:v>44190</c:v>
                </c:pt>
                <c:pt idx="206">
                  <c:v>44191</c:v>
                </c:pt>
                <c:pt idx="207">
                  <c:v>44192</c:v>
                </c:pt>
                <c:pt idx="208">
                  <c:v>44193</c:v>
                </c:pt>
                <c:pt idx="209">
                  <c:v>44194</c:v>
                </c:pt>
                <c:pt idx="210">
                  <c:v>44195</c:v>
                </c:pt>
                <c:pt idx="211">
                  <c:v>44196</c:v>
                </c:pt>
                <c:pt idx="212">
                  <c:v>44197</c:v>
                </c:pt>
                <c:pt idx="213">
                  <c:v>44198</c:v>
                </c:pt>
                <c:pt idx="214">
                  <c:v>44199</c:v>
                </c:pt>
                <c:pt idx="215">
                  <c:v>44200</c:v>
                </c:pt>
                <c:pt idx="216">
                  <c:v>44201</c:v>
                </c:pt>
                <c:pt idx="217">
                  <c:v>44202</c:v>
                </c:pt>
                <c:pt idx="218">
                  <c:v>44203</c:v>
                </c:pt>
                <c:pt idx="219">
                  <c:v>44204</c:v>
                </c:pt>
                <c:pt idx="220">
                  <c:v>44205</c:v>
                </c:pt>
                <c:pt idx="221">
                  <c:v>44206</c:v>
                </c:pt>
                <c:pt idx="222">
                  <c:v>44207</c:v>
                </c:pt>
                <c:pt idx="223">
                  <c:v>44208</c:v>
                </c:pt>
                <c:pt idx="224">
                  <c:v>44209</c:v>
                </c:pt>
                <c:pt idx="225">
                  <c:v>44210</c:v>
                </c:pt>
                <c:pt idx="226">
                  <c:v>44211</c:v>
                </c:pt>
                <c:pt idx="227">
                  <c:v>44212</c:v>
                </c:pt>
                <c:pt idx="228">
                  <c:v>44213</c:v>
                </c:pt>
              </c:numCache>
            </c:numRef>
          </c:cat>
          <c:val>
            <c:numRef>
              <c:f>'TS_COVID-19_BG'!$V$89:$V$317</c:f>
              <c:numCache>
                <c:formatCode>General</c:formatCode>
                <c:ptCount val="229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15</c:v>
                </c:pt>
                <c:pt idx="11">
                  <c:v>16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12</c:v>
                </c:pt>
                <c:pt idx="16">
                  <c:v>13</c:v>
                </c:pt>
                <c:pt idx="17">
                  <c:v>17</c:v>
                </c:pt>
                <c:pt idx="18">
                  <c:v>13</c:v>
                </c:pt>
                <c:pt idx="19">
                  <c:v>13</c:v>
                </c:pt>
                <c:pt idx="20">
                  <c:v>11</c:v>
                </c:pt>
                <c:pt idx="21">
                  <c:v>13</c:v>
                </c:pt>
                <c:pt idx="22">
                  <c:v>16</c:v>
                </c:pt>
                <c:pt idx="23">
                  <c:v>16</c:v>
                </c:pt>
                <c:pt idx="24">
                  <c:v>18</c:v>
                </c:pt>
                <c:pt idx="25">
                  <c:v>20</c:v>
                </c:pt>
                <c:pt idx="26">
                  <c:v>25</c:v>
                </c:pt>
                <c:pt idx="27">
                  <c:v>31</c:v>
                </c:pt>
                <c:pt idx="28">
                  <c:v>32</c:v>
                </c:pt>
                <c:pt idx="29">
                  <c:v>32</c:v>
                </c:pt>
                <c:pt idx="30">
                  <c:v>31</c:v>
                </c:pt>
                <c:pt idx="31">
                  <c:v>29</c:v>
                </c:pt>
                <c:pt idx="32">
                  <c:v>29</c:v>
                </c:pt>
                <c:pt idx="33">
                  <c:v>28</c:v>
                </c:pt>
                <c:pt idx="34">
                  <c:v>29</c:v>
                </c:pt>
                <c:pt idx="35">
                  <c:v>32</c:v>
                </c:pt>
                <c:pt idx="36">
                  <c:v>29</c:v>
                </c:pt>
                <c:pt idx="37">
                  <c:v>28</c:v>
                </c:pt>
                <c:pt idx="38">
                  <c:v>32</c:v>
                </c:pt>
                <c:pt idx="39">
                  <c:v>33</c:v>
                </c:pt>
                <c:pt idx="40">
                  <c:v>33</c:v>
                </c:pt>
                <c:pt idx="41">
                  <c:v>29</c:v>
                </c:pt>
                <c:pt idx="42">
                  <c:v>27</c:v>
                </c:pt>
                <c:pt idx="43">
                  <c:v>28</c:v>
                </c:pt>
                <c:pt idx="44">
                  <c:v>28</c:v>
                </c:pt>
                <c:pt idx="45">
                  <c:v>33</c:v>
                </c:pt>
                <c:pt idx="46">
                  <c:v>34</c:v>
                </c:pt>
                <c:pt idx="47">
                  <c:v>34</c:v>
                </c:pt>
                <c:pt idx="48">
                  <c:v>34</c:v>
                </c:pt>
                <c:pt idx="49">
                  <c:v>31</c:v>
                </c:pt>
                <c:pt idx="50">
                  <c:v>24</c:v>
                </c:pt>
                <c:pt idx="51">
                  <c:v>27</c:v>
                </c:pt>
                <c:pt idx="52">
                  <c:v>28</c:v>
                </c:pt>
                <c:pt idx="53">
                  <c:v>33</c:v>
                </c:pt>
                <c:pt idx="54">
                  <c:v>34</c:v>
                </c:pt>
                <c:pt idx="55">
                  <c:v>39</c:v>
                </c:pt>
                <c:pt idx="56">
                  <c:v>40</c:v>
                </c:pt>
                <c:pt idx="57">
                  <c:v>37</c:v>
                </c:pt>
                <c:pt idx="58">
                  <c:v>34</c:v>
                </c:pt>
                <c:pt idx="59">
                  <c:v>42</c:v>
                </c:pt>
                <c:pt idx="60">
                  <c:v>43</c:v>
                </c:pt>
                <c:pt idx="61">
                  <c:v>46</c:v>
                </c:pt>
                <c:pt idx="62">
                  <c:v>43</c:v>
                </c:pt>
                <c:pt idx="63">
                  <c:v>43</c:v>
                </c:pt>
                <c:pt idx="64">
                  <c:v>44</c:v>
                </c:pt>
                <c:pt idx="65">
                  <c:v>47</c:v>
                </c:pt>
                <c:pt idx="66">
                  <c:v>55</c:v>
                </c:pt>
                <c:pt idx="67">
                  <c:v>55</c:v>
                </c:pt>
                <c:pt idx="68">
                  <c:v>54</c:v>
                </c:pt>
                <c:pt idx="69">
                  <c:v>54</c:v>
                </c:pt>
                <c:pt idx="70">
                  <c:v>64</c:v>
                </c:pt>
                <c:pt idx="71">
                  <c:v>63</c:v>
                </c:pt>
                <c:pt idx="72">
                  <c:v>63</c:v>
                </c:pt>
                <c:pt idx="73">
                  <c:v>58</c:v>
                </c:pt>
                <c:pt idx="74">
                  <c:v>55</c:v>
                </c:pt>
                <c:pt idx="75">
                  <c:v>56</c:v>
                </c:pt>
                <c:pt idx="76">
                  <c:v>56</c:v>
                </c:pt>
                <c:pt idx="77">
                  <c:v>61</c:v>
                </c:pt>
                <c:pt idx="78">
                  <c:v>60</c:v>
                </c:pt>
                <c:pt idx="79">
                  <c:v>63</c:v>
                </c:pt>
                <c:pt idx="80">
                  <c:v>73</c:v>
                </c:pt>
                <c:pt idx="81">
                  <c:v>74</c:v>
                </c:pt>
                <c:pt idx="82">
                  <c:v>74</c:v>
                </c:pt>
                <c:pt idx="83">
                  <c:v>65</c:v>
                </c:pt>
                <c:pt idx="84">
                  <c:v>64</c:v>
                </c:pt>
                <c:pt idx="85">
                  <c:v>60</c:v>
                </c:pt>
                <c:pt idx="86">
                  <c:v>65</c:v>
                </c:pt>
                <c:pt idx="87">
                  <c:v>59</c:v>
                </c:pt>
                <c:pt idx="88">
                  <c:v>61</c:v>
                </c:pt>
                <c:pt idx="89">
                  <c:v>63</c:v>
                </c:pt>
                <c:pt idx="90">
                  <c:v>65</c:v>
                </c:pt>
                <c:pt idx="91">
                  <c:v>62</c:v>
                </c:pt>
                <c:pt idx="92">
                  <c:v>63</c:v>
                </c:pt>
                <c:pt idx="93">
                  <c:v>61</c:v>
                </c:pt>
                <c:pt idx="94">
                  <c:v>56</c:v>
                </c:pt>
                <c:pt idx="95">
                  <c:v>57</c:v>
                </c:pt>
                <c:pt idx="96">
                  <c:v>54</c:v>
                </c:pt>
                <c:pt idx="97">
                  <c:v>53</c:v>
                </c:pt>
                <c:pt idx="98">
                  <c:v>57</c:v>
                </c:pt>
                <c:pt idx="99">
                  <c:v>60</c:v>
                </c:pt>
                <c:pt idx="100">
                  <c:v>55</c:v>
                </c:pt>
                <c:pt idx="101">
                  <c:v>56</c:v>
                </c:pt>
                <c:pt idx="102">
                  <c:v>53</c:v>
                </c:pt>
                <c:pt idx="103">
                  <c:v>53</c:v>
                </c:pt>
                <c:pt idx="104">
                  <c:v>49</c:v>
                </c:pt>
                <c:pt idx="105">
                  <c:v>46</c:v>
                </c:pt>
                <c:pt idx="106">
                  <c:v>43</c:v>
                </c:pt>
                <c:pt idx="107">
                  <c:v>33</c:v>
                </c:pt>
                <c:pt idx="108">
                  <c:v>34</c:v>
                </c:pt>
                <c:pt idx="109">
                  <c:v>37</c:v>
                </c:pt>
                <c:pt idx="110">
                  <c:v>35</c:v>
                </c:pt>
                <c:pt idx="111">
                  <c:v>33</c:v>
                </c:pt>
                <c:pt idx="112">
                  <c:v>31</c:v>
                </c:pt>
                <c:pt idx="113">
                  <c:v>29</c:v>
                </c:pt>
                <c:pt idx="114">
                  <c:v>30</c:v>
                </c:pt>
                <c:pt idx="115">
                  <c:v>36</c:v>
                </c:pt>
                <c:pt idx="116">
                  <c:v>36</c:v>
                </c:pt>
                <c:pt idx="117">
                  <c:v>41</c:v>
                </c:pt>
                <c:pt idx="118">
                  <c:v>42</c:v>
                </c:pt>
                <c:pt idx="119">
                  <c:v>44</c:v>
                </c:pt>
                <c:pt idx="120">
                  <c:v>44</c:v>
                </c:pt>
                <c:pt idx="121">
                  <c:v>47</c:v>
                </c:pt>
                <c:pt idx="122">
                  <c:v>50</c:v>
                </c:pt>
                <c:pt idx="123">
                  <c:v>54</c:v>
                </c:pt>
                <c:pt idx="124">
                  <c:v>56</c:v>
                </c:pt>
                <c:pt idx="125">
                  <c:v>59</c:v>
                </c:pt>
                <c:pt idx="126">
                  <c:v>57</c:v>
                </c:pt>
                <c:pt idx="127">
                  <c:v>53</c:v>
                </c:pt>
                <c:pt idx="128">
                  <c:v>56</c:v>
                </c:pt>
                <c:pt idx="129">
                  <c:v>58</c:v>
                </c:pt>
                <c:pt idx="130">
                  <c:v>59</c:v>
                </c:pt>
                <c:pt idx="131">
                  <c:v>62</c:v>
                </c:pt>
                <c:pt idx="132">
                  <c:v>65</c:v>
                </c:pt>
                <c:pt idx="133">
                  <c:v>64</c:v>
                </c:pt>
                <c:pt idx="134">
                  <c:v>67</c:v>
                </c:pt>
                <c:pt idx="135">
                  <c:v>74</c:v>
                </c:pt>
                <c:pt idx="136">
                  <c:v>76</c:v>
                </c:pt>
                <c:pt idx="137">
                  <c:v>79</c:v>
                </c:pt>
                <c:pt idx="138">
                  <c:v>74</c:v>
                </c:pt>
                <c:pt idx="139">
                  <c:v>88</c:v>
                </c:pt>
                <c:pt idx="140">
                  <c:v>93</c:v>
                </c:pt>
                <c:pt idx="141">
                  <c:v>107</c:v>
                </c:pt>
                <c:pt idx="142">
                  <c:v>112</c:v>
                </c:pt>
                <c:pt idx="143">
                  <c:v>127</c:v>
                </c:pt>
                <c:pt idx="144">
                  <c:v>138</c:v>
                </c:pt>
                <c:pt idx="145">
                  <c:v>146</c:v>
                </c:pt>
                <c:pt idx="146">
                  <c:v>149</c:v>
                </c:pt>
                <c:pt idx="147">
                  <c:v>145</c:v>
                </c:pt>
                <c:pt idx="148">
                  <c:v>162</c:v>
                </c:pt>
                <c:pt idx="149">
                  <c:v>167</c:v>
                </c:pt>
                <c:pt idx="150">
                  <c:v>165</c:v>
                </c:pt>
                <c:pt idx="151">
                  <c:v>166</c:v>
                </c:pt>
                <c:pt idx="152">
                  <c:v>169</c:v>
                </c:pt>
                <c:pt idx="153">
                  <c:v>180</c:v>
                </c:pt>
                <c:pt idx="154">
                  <c:v>210</c:v>
                </c:pt>
                <c:pt idx="155">
                  <c:v>239</c:v>
                </c:pt>
                <c:pt idx="156">
                  <c:v>250</c:v>
                </c:pt>
                <c:pt idx="157">
                  <c:v>257</c:v>
                </c:pt>
                <c:pt idx="158">
                  <c:v>271</c:v>
                </c:pt>
                <c:pt idx="159">
                  <c:v>272</c:v>
                </c:pt>
                <c:pt idx="160">
                  <c:v>270</c:v>
                </c:pt>
                <c:pt idx="161">
                  <c:v>280</c:v>
                </c:pt>
                <c:pt idx="162">
                  <c:v>276</c:v>
                </c:pt>
                <c:pt idx="163">
                  <c:v>284</c:v>
                </c:pt>
                <c:pt idx="164">
                  <c:v>288</c:v>
                </c:pt>
                <c:pt idx="165">
                  <c:v>295</c:v>
                </c:pt>
                <c:pt idx="166">
                  <c:v>293</c:v>
                </c:pt>
                <c:pt idx="167">
                  <c:v>288</c:v>
                </c:pt>
                <c:pt idx="168">
                  <c:v>303</c:v>
                </c:pt>
                <c:pt idx="169">
                  <c:v>313</c:v>
                </c:pt>
                <c:pt idx="170">
                  <c:v>344</c:v>
                </c:pt>
                <c:pt idx="171">
                  <c:v>383</c:v>
                </c:pt>
                <c:pt idx="172">
                  <c:v>408</c:v>
                </c:pt>
                <c:pt idx="173">
                  <c:v>408</c:v>
                </c:pt>
                <c:pt idx="174">
                  <c:v>399</c:v>
                </c:pt>
                <c:pt idx="175">
                  <c:v>392</c:v>
                </c:pt>
                <c:pt idx="176">
                  <c:v>410</c:v>
                </c:pt>
                <c:pt idx="177">
                  <c:v>430</c:v>
                </c:pt>
                <c:pt idx="178">
                  <c:v>436</c:v>
                </c:pt>
                <c:pt idx="179">
                  <c:v>431</c:v>
                </c:pt>
                <c:pt idx="180">
                  <c:v>430</c:v>
                </c:pt>
                <c:pt idx="181">
                  <c:v>457</c:v>
                </c:pt>
                <c:pt idx="182">
                  <c:v>493</c:v>
                </c:pt>
                <c:pt idx="183">
                  <c:v>523</c:v>
                </c:pt>
                <c:pt idx="184">
                  <c:v>523</c:v>
                </c:pt>
                <c:pt idx="185">
                  <c:v>504</c:v>
                </c:pt>
                <c:pt idx="186">
                  <c:v>516</c:v>
                </c:pt>
                <c:pt idx="187">
                  <c:v>516</c:v>
                </c:pt>
                <c:pt idx="188">
                  <c:v>523</c:v>
                </c:pt>
                <c:pt idx="189">
                  <c:v>514</c:v>
                </c:pt>
                <c:pt idx="190">
                  <c:v>544</c:v>
                </c:pt>
                <c:pt idx="191">
                  <c:v>542</c:v>
                </c:pt>
                <c:pt idx="192">
                  <c:v>588</c:v>
                </c:pt>
                <c:pt idx="193">
                  <c:v>595</c:v>
                </c:pt>
                <c:pt idx="194">
                  <c:v>590</c:v>
                </c:pt>
                <c:pt idx="195">
                  <c:v>580</c:v>
                </c:pt>
                <c:pt idx="196">
                  <c:v>582</c:v>
                </c:pt>
                <c:pt idx="197">
                  <c:v>570</c:v>
                </c:pt>
                <c:pt idx="198">
                  <c:v>567</c:v>
                </c:pt>
                <c:pt idx="199">
                  <c:v>536</c:v>
                </c:pt>
                <c:pt idx="200">
                  <c:v>542</c:v>
                </c:pt>
                <c:pt idx="201">
                  <c:v>536</c:v>
                </c:pt>
                <c:pt idx="202">
                  <c:v>523</c:v>
                </c:pt>
                <c:pt idx="203">
                  <c:v>526</c:v>
                </c:pt>
                <c:pt idx="204">
                  <c:v>533</c:v>
                </c:pt>
                <c:pt idx="205">
                  <c:v>521</c:v>
                </c:pt>
                <c:pt idx="206">
                  <c:v>512</c:v>
                </c:pt>
                <c:pt idx="207">
                  <c:v>523</c:v>
                </c:pt>
                <c:pt idx="208">
                  <c:v>523</c:v>
                </c:pt>
                <c:pt idx="209">
                  <c:v>504</c:v>
                </c:pt>
                <c:pt idx="210">
                  <c:v>474</c:v>
                </c:pt>
                <c:pt idx="211">
                  <c:v>467</c:v>
                </c:pt>
                <c:pt idx="212">
                  <c:v>464</c:v>
                </c:pt>
                <c:pt idx="213">
                  <c:v>462</c:v>
                </c:pt>
                <c:pt idx="214">
                  <c:v>458</c:v>
                </c:pt>
                <c:pt idx="215">
                  <c:v>453</c:v>
                </c:pt>
                <c:pt idx="216">
                  <c:v>411</c:v>
                </c:pt>
                <c:pt idx="217">
                  <c:v>393</c:v>
                </c:pt>
                <c:pt idx="218">
                  <c:v>379</c:v>
                </c:pt>
                <c:pt idx="219">
                  <c:v>377</c:v>
                </c:pt>
                <c:pt idx="220">
                  <c:v>380</c:v>
                </c:pt>
                <c:pt idx="221">
                  <c:v>380</c:v>
                </c:pt>
                <c:pt idx="222">
                  <c:v>380</c:v>
                </c:pt>
                <c:pt idx="223">
                  <c:v>375</c:v>
                </c:pt>
                <c:pt idx="224">
                  <c:v>367</c:v>
                </c:pt>
                <c:pt idx="225">
                  <c:v>348</c:v>
                </c:pt>
                <c:pt idx="226">
                  <c:v>343</c:v>
                </c:pt>
                <c:pt idx="227">
                  <c:v>343</c:v>
                </c:pt>
                <c:pt idx="228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4-4D48-970B-0D63344B9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10624"/>
        <c:axId val="253582080"/>
      </c:areaChart>
      <c:dateAx>
        <c:axId val="122010624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582080"/>
        <c:crosses val="autoZero"/>
        <c:auto val="1"/>
        <c:lblOffset val="100"/>
        <c:baseTimeUnit val="days"/>
      </c:dateAx>
      <c:valAx>
        <c:axId val="25358208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2010624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'TS_COVID-19_BG'!$AP$1</c:f>
              <c:strCache>
                <c:ptCount val="1"/>
                <c:pt idx="0">
                  <c:v>Активни случаи, настанени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'TS_COVID-19_BG'!$E$2:$E$317</c:f>
              <c:numCache>
                <c:formatCode>d\.m\.yy;@</c:formatCode>
                <c:ptCount val="31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</c:numCache>
            </c:numRef>
          </c:cat>
          <c:val>
            <c:numRef>
              <c:f>'TS_COVID-19_BG'!$AP$2:$AP$317</c:f>
              <c:numCache>
                <c:formatCode>0.00</c:formatCode>
                <c:ptCount val="316"/>
                <c:pt idx="49">
                  <c:v>3.9461020211742062</c:v>
                </c:pt>
                <c:pt idx="51">
                  <c:v>3.4852546916890081</c:v>
                </c:pt>
                <c:pt idx="52">
                  <c:v>3.3333333333333335</c:v>
                </c:pt>
                <c:pt idx="53">
                  <c:v>3.4071550255536627</c:v>
                </c:pt>
                <c:pt idx="55">
                  <c:v>3.2388663967611335</c:v>
                </c:pt>
                <c:pt idx="56">
                  <c:v>3.1527890056588523</c:v>
                </c:pt>
                <c:pt idx="57">
                  <c:v>2.9529130087789306</c:v>
                </c:pt>
                <c:pt idx="58">
                  <c:v>3.0421216848673946</c:v>
                </c:pt>
                <c:pt idx="60">
                  <c:v>3.1594415870683319</c:v>
                </c:pt>
                <c:pt idx="61">
                  <c:v>3.5379061371841161</c:v>
                </c:pt>
                <c:pt idx="62">
                  <c:v>3.9744499645138398</c:v>
                </c:pt>
                <c:pt idx="63">
                  <c:v>4.0559440559440558</c:v>
                </c:pt>
                <c:pt idx="64">
                  <c:v>3.4818941504178276</c:v>
                </c:pt>
                <c:pt idx="65">
                  <c:v>3.5123966942148761</c:v>
                </c:pt>
                <c:pt idx="66">
                  <c:v>3.4599728629579376</c:v>
                </c:pt>
                <c:pt idx="67">
                  <c:v>3.4459459459459461</c:v>
                </c:pt>
                <c:pt idx="68">
                  <c:v>3.286384976525822</c:v>
                </c:pt>
                <c:pt idx="69">
                  <c:v>3.0060120240480961</c:v>
                </c:pt>
                <c:pt idx="70">
                  <c:v>3.0564784053156147</c:v>
                </c:pt>
                <c:pt idx="71">
                  <c:v>2.8420356906807669</c:v>
                </c:pt>
                <c:pt idx="72">
                  <c:v>2.3984010659560293</c:v>
                </c:pt>
                <c:pt idx="73">
                  <c:v>2.2117962466487935</c:v>
                </c:pt>
                <c:pt idx="74">
                  <c:v>2.0889487870619945</c:v>
                </c:pt>
                <c:pt idx="75">
                  <c:v>1.9621109607577809</c:v>
                </c:pt>
                <c:pt idx="76">
                  <c:v>1.9674355495251019</c:v>
                </c:pt>
                <c:pt idx="78">
                  <c:v>1.3879250520471893</c:v>
                </c:pt>
                <c:pt idx="80">
                  <c:v>1.5547703180212016</c:v>
                </c:pt>
                <c:pt idx="81">
                  <c:v>1.4513788098693758</c:v>
                </c:pt>
                <c:pt idx="84">
                  <c:v>1.308698999230177</c:v>
                </c:pt>
                <c:pt idx="87">
                  <c:v>0.74503311258278149</c:v>
                </c:pt>
                <c:pt idx="88">
                  <c:v>0.71684587813620071</c:v>
                </c:pt>
                <c:pt idx="90">
                  <c:v>1.2244897959183674</c:v>
                </c:pt>
                <c:pt idx="91">
                  <c:v>1.1928429423459244</c:v>
                </c:pt>
                <c:pt idx="92">
                  <c:v>1.1776251226692835</c:v>
                </c:pt>
                <c:pt idx="93">
                  <c:v>1.2275731822474032</c:v>
                </c:pt>
                <c:pt idx="94">
                  <c:v>1.3648771610555051</c:v>
                </c:pt>
                <c:pt idx="95">
                  <c:v>1.4629948364888123</c:v>
                </c:pt>
                <c:pt idx="96">
                  <c:v>1.2195121951219512</c:v>
                </c:pt>
                <c:pt idx="97">
                  <c:v>1.1511895625479662</c:v>
                </c:pt>
                <c:pt idx="98">
                  <c:v>1.1670313639679066</c:v>
                </c:pt>
                <c:pt idx="99">
                  <c:v>1.0822510822510822</c:v>
                </c:pt>
                <c:pt idx="100">
                  <c:v>1.0144927536231882</c:v>
                </c:pt>
                <c:pt idx="101">
                  <c:v>0.89347079037800681</c:v>
                </c:pt>
                <c:pt idx="102">
                  <c:v>0.81190798376184026</c:v>
                </c:pt>
                <c:pt idx="103">
                  <c:v>0.84251458198314966</c:v>
                </c:pt>
                <c:pt idx="104">
                  <c:v>1.0939510939510939</c:v>
                </c:pt>
                <c:pt idx="105">
                  <c:v>0.7897934386391251</c:v>
                </c:pt>
                <c:pt idx="106">
                  <c:v>0.79656862745098034</c:v>
                </c:pt>
                <c:pt idx="107">
                  <c:v>0.68493150684931503</c:v>
                </c:pt>
                <c:pt idx="108">
                  <c:v>0.76968620485494377</c:v>
                </c:pt>
                <c:pt idx="109">
                  <c:v>0.903954802259887</c:v>
                </c:pt>
                <c:pt idx="110">
                  <c:v>0.875752599890531</c:v>
                </c:pt>
                <c:pt idx="111">
                  <c:v>0.9777294948397609</c:v>
                </c:pt>
                <c:pt idx="112">
                  <c:v>1.0341261633919339</c:v>
                </c:pt>
                <c:pt idx="113">
                  <c:v>1.2729124236252547</c:v>
                </c:pt>
                <c:pt idx="114">
                  <c:v>1.5301085883514314</c:v>
                </c:pt>
                <c:pt idx="115">
                  <c:v>1.5362457993278924</c:v>
                </c:pt>
                <c:pt idx="116">
                  <c:v>1.4545454545454546</c:v>
                </c:pt>
                <c:pt idx="117">
                  <c:v>1.3590530469092503</c:v>
                </c:pt>
                <c:pt idx="118">
                  <c:v>1.2256973795435333</c:v>
                </c:pt>
                <c:pt idx="119">
                  <c:v>1.1426319936958234</c:v>
                </c:pt>
                <c:pt idx="120">
                  <c:v>1.0856921287320667</c:v>
                </c:pt>
                <c:pt idx="121">
                  <c:v>1.0885885885885884</c:v>
                </c:pt>
                <c:pt idx="122">
                  <c:v>1.1383849163998576</c:v>
                </c:pt>
                <c:pt idx="123">
                  <c:v>0.99417209461775802</c:v>
                </c:pt>
                <c:pt idx="124">
                  <c:v>0.88022634391700727</c:v>
                </c:pt>
                <c:pt idx="125">
                  <c:v>0.94423133667748593</c:v>
                </c:pt>
                <c:pt idx="126">
                  <c:v>0.91743119266055051</c:v>
                </c:pt>
                <c:pt idx="127">
                  <c:v>0.90040927694406547</c:v>
                </c:pt>
                <c:pt idx="128">
                  <c:v>0.80154781647318962</c:v>
                </c:pt>
                <c:pt idx="129">
                  <c:v>0.72992700729927007</c:v>
                </c:pt>
                <c:pt idx="130">
                  <c:v>0.74726447824926601</c:v>
                </c:pt>
                <c:pt idx="131" formatCode="General">
                  <c:v>0.7135575942915392</c:v>
                </c:pt>
                <c:pt idx="132" formatCode="General">
                  <c:v>0.80252918287937736</c:v>
                </c:pt>
                <c:pt idx="133" formatCode="General">
                  <c:v>0.7984969469234382</c:v>
                </c:pt>
                <c:pt idx="134" formatCode="General">
                  <c:v>0.78576380864340201</c:v>
                </c:pt>
                <c:pt idx="135" formatCode="General">
                  <c:v>0.76992753623188415</c:v>
                </c:pt>
                <c:pt idx="136" formatCode="General">
                  <c:v>0.70135746606334848</c:v>
                </c:pt>
                <c:pt idx="137" formatCode="General">
                  <c:v>0.51948051948051943</c:v>
                </c:pt>
                <c:pt idx="138" formatCode="General">
                  <c:v>0.60093478744714002</c:v>
                </c:pt>
                <c:pt idx="139" formatCode="General">
                  <c:v>0.61755624172915746</c:v>
                </c:pt>
                <c:pt idx="140" formatCode="General">
                  <c:v>0.70694087403598971</c:v>
                </c:pt>
                <c:pt idx="141" formatCode="General">
                  <c:v>0.71851225697379539</c:v>
                </c:pt>
                <c:pt idx="142" formatCode="General">
                  <c:v>0.83173384516954574</c:v>
                </c:pt>
                <c:pt idx="143" formatCode="General">
                  <c:v>0.84210526315789469</c:v>
                </c:pt>
                <c:pt idx="144" formatCode="General">
                  <c:v>0.76827242524916939</c:v>
                </c:pt>
                <c:pt idx="145" formatCode="General">
                  <c:v>0.69772214241740205</c:v>
                </c:pt>
                <c:pt idx="146" formatCode="General">
                  <c:v>0.84202085004009619</c:v>
                </c:pt>
                <c:pt idx="147" formatCode="General">
                  <c:v>0.8506429277942632</c:v>
                </c:pt>
                <c:pt idx="148" formatCode="General">
                  <c:v>0.89372449970856815</c:v>
                </c:pt>
                <c:pt idx="149" formatCode="General">
                  <c:v>0.84795898244922097</c:v>
                </c:pt>
                <c:pt idx="150" formatCode="General">
                  <c:v>0.85402184707050643</c:v>
                </c:pt>
                <c:pt idx="151" formatCode="General">
                  <c:v>0.85619770383343063</c:v>
                </c:pt>
                <c:pt idx="152" formatCode="General">
                  <c:v>0.90297790585975013</c:v>
                </c:pt>
                <c:pt idx="153" formatCode="General">
                  <c:v>1.0689990281827018</c:v>
                </c:pt>
                <c:pt idx="154" formatCode="General">
                  <c:v>1.0617760617760617</c:v>
                </c:pt>
                <c:pt idx="155" formatCode="General">
                  <c:v>1.0430751400424958</c:v>
                </c:pt>
                <c:pt idx="156" formatCode="General">
                  <c:v>1.0644589000591367</c:v>
                </c:pt>
                <c:pt idx="157" formatCode="General">
                  <c:v>1.2556405728860114</c:v>
                </c:pt>
                <c:pt idx="158" formatCode="General">
                  <c:v>1.2773722627737227</c:v>
                </c:pt>
                <c:pt idx="159" formatCode="General">
                  <c:v>1.345004269854825</c:v>
                </c:pt>
                <c:pt idx="160" formatCode="General">
                  <c:v>1.2508087125296528</c:v>
                </c:pt>
                <c:pt idx="161" formatCode="General">
                  <c:v>1.1759675005345307</c:v>
                </c:pt>
                <c:pt idx="162" formatCode="General">
                  <c:v>1.1963255714590899</c:v>
                </c:pt>
                <c:pt idx="163" formatCode="General">
                  <c:v>1.2318521777386713</c:v>
                </c:pt>
                <c:pt idx="164" formatCode="General">
                  <c:v>1.3704785441473826</c:v>
                </c:pt>
                <c:pt idx="165" formatCode="General">
                  <c:v>1.3755158184319118</c:v>
                </c:pt>
                <c:pt idx="166" formatCode="General">
                  <c:v>1.4506101772967994</c:v>
                </c:pt>
                <c:pt idx="167" formatCode="General">
                  <c:v>1.6937354988399074</c:v>
                </c:pt>
                <c:pt idx="168" formatCode="General">
                  <c:v>1.6972477064220184</c:v>
                </c:pt>
                <c:pt idx="169" formatCode="General">
                  <c:v>1.6802906448683013</c:v>
                </c:pt>
                <c:pt idx="170" formatCode="General">
                  <c:v>1.5025427646786871</c:v>
                </c:pt>
                <c:pt idx="171" formatCode="General">
                  <c:v>1.4492753623188406</c:v>
                </c:pt>
                <c:pt idx="172" formatCode="General">
                  <c:v>1.3590033975084939</c:v>
                </c:pt>
                <c:pt idx="173" formatCode="General">
                  <c:v>1.5222482435597189</c:v>
                </c:pt>
                <c:pt idx="174" formatCode="General">
                  <c:v>1.3944693925785865</c:v>
                </c:pt>
                <c:pt idx="175" formatCode="General">
                  <c:v>1.4166279609846726</c:v>
                </c:pt>
                <c:pt idx="176" formatCode="General">
                  <c:v>1.4774859287054409</c:v>
                </c:pt>
                <c:pt idx="177" formatCode="General">
                  <c:v>1.5647568608570053</c:v>
                </c:pt>
                <c:pt idx="178" formatCode="General">
                  <c:v>1.4772456516559447</c:v>
                </c:pt>
                <c:pt idx="179" formatCode="General">
                  <c:v>1.4967925873129011</c:v>
                </c:pt>
                <c:pt idx="180" formatCode="General">
                  <c:v>1.4586322333811572</c:v>
                </c:pt>
                <c:pt idx="181" formatCode="General">
                  <c:v>1.3198208814518029</c:v>
                </c:pt>
                <c:pt idx="182" formatCode="General">
                  <c:v>1.342123852130916</c:v>
                </c:pt>
                <c:pt idx="183" formatCode="General">
                  <c:v>1.268796992481203</c:v>
                </c:pt>
                <c:pt idx="184" formatCode="General">
                  <c:v>1.2383177570093458</c:v>
                </c:pt>
                <c:pt idx="185" formatCode="General">
                  <c:v>1.3182238667900092</c:v>
                </c:pt>
                <c:pt idx="186" formatCode="General">
                  <c:v>1.408781404085466</c:v>
                </c:pt>
                <c:pt idx="187" formatCode="General">
                  <c:v>1.2871518839223028</c:v>
                </c:pt>
                <c:pt idx="188" formatCode="General">
                  <c:v>1.2915129151291513</c:v>
                </c:pt>
                <c:pt idx="189" formatCode="General">
                  <c:v>1.2001811594202898</c:v>
                </c:pt>
                <c:pt idx="190" formatCode="General">
                  <c:v>1.1961182577296321</c:v>
                </c:pt>
                <c:pt idx="191" formatCode="General">
                  <c:v>1.113130395274875</c:v>
                </c:pt>
                <c:pt idx="192" formatCode="General">
                  <c:v>1.0400180872710829</c:v>
                </c:pt>
                <c:pt idx="193" formatCode="General">
                  <c:v>0.97505668934240364</c:v>
                </c:pt>
                <c:pt idx="194" formatCode="General">
                  <c:v>0.74931880108991822</c:v>
                </c:pt>
                <c:pt idx="195" formatCode="General">
                  <c:v>0.76062639821029077</c:v>
                </c:pt>
                <c:pt idx="196" formatCode="General">
                  <c:v>0.82112738570794486</c:v>
                </c:pt>
                <c:pt idx="197" formatCode="General">
                  <c:v>0.77399380804953566</c:v>
                </c:pt>
                <c:pt idx="198" formatCode="General">
                  <c:v>0.72976559044670497</c:v>
                </c:pt>
                <c:pt idx="199" formatCode="General">
                  <c:v>0.67274305555555558</c:v>
                </c:pt>
                <c:pt idx="200" formatCode="General">
                  <c:v>0.62540435626482638</c:v>
                </c:pt>
                <c:pt idx="201" formatCode="General">
                  <c:v>0.62827225130890052</c:v>
                </c:pt>
                <c:pt idx="202" formatCode="General">
                  <c:v>0.73364581210515589</c:v>
                </c:pt>
                <c:pt idx="203" formatCode="General">
                  <c:v>0.71315372424722667</c:v>
                </c:pt>
                <c:pt idx="204" formatCode="General">
                  <c:v>0.80661026952587056</c:v>
                </c:pt>
                <c:pt idx="205" formatCode="General">
                  <c:v>0.81951219512195128</c:v>
                </c:pt>
                <c:pt idx="206" formatCode="General">
                  <c:v>0.83889418493803614</c:v>
                </c:pt>
                <c:pt idx="207" formatCode="General">
                  <c:v>0.81875697804242653</c:v>
                </c:pt>
                <c:pt idx="208" formatCode="General">
                  <c:v>0.85813401497169994</c:v>
                </c:pt>
                <c:pt idx="209" formatCode="General">
                  <c:v>0.89944234574563764</c:v>
                </c:pt>
                <c:pt idx="210" formatCode="General">
                  <c:v>0.94853328649218349</c:v>
                </c:pt>
                <c:pt idx="211" formatCode="General">
                  <c:v>0.97748298132309308</c:v>
                </c:pt>
                <c:pt idx="212" formatCode="General">
                  <c:v>1.0107932156929929</c:v>
                </c:pt>
                <c:pt idx="213" formatCode="General">
                  <c:v>0.9292468209977176</c:v>
                </c:pt>
                <c:pt idx="214" formatCode="General">
                  <c:v>0.82528807225163492</c:v>
                </c:pt>
                <c:pt idx="215" formatCode="General">
                  <c:v>0.82159624413145549</c:v>
                </c:pt>
                <c:pt idx="216" formatCode="General">
                  <c:v>0.79768945124467061</c:v>
                </c:pt>
                <c:pt idx="217" formatCode="General">
                  <c:v>0.7752956636005256</c:v>
                </c:pt>
                <c:pt idx="218" formatCode="General">
                  <c:v>0.80908260472399851</c:v>
                </c:pt>
                <c:pt idx="219" formatCode="General">
                  <c:v>0.80256821829855529</c:v>
                </c:pt>
                <c:pt idx="220" formatCode="General">
                  <c:v>0.7346189164370982</c:v>
                </c:pt>
                <c:pt idx="221" formatCode="General">
                  <c:v>0.73024523160762944</c:v>
                </c:pt>
                <c:pt idx="222" formatCode="General">
                  <c:v>0.74860900354071824</c:v>
                </c:pt>
                <c:pt idx="223" formatCode="General">
                  <c:v>0.71214392803598203</c:v>
                </c:pt>
                <c:pt idx="224" formatCode="General">
                  <c:v>0.70359814748842175</c:v>
                </c:pt>
                <c:pt idx="225" formatCode="General">
                  <c:v>0.63936409193018839</c:v>
                </c:pt>
                <c:pt idx="226" formatCode="General">
                  <c:v>0.71162865922691243</c:v>
                </c:pt>
                <c:pt idx="227" formatCode="General">
                  <c:v>0.69247952345495167</c:v>
                </c:pt>
                <c:pt idx="228" formatCode="General">
                  <c:v>0.72843624480904079</c:v>
                </c:pt>
                <c:pt idx="229" formatCode="General">
                  <c:v>0.69855922160543871</c:v>
                </c:pt>
                <c:pt idx="230" formatCode="General">
                  <c:v>0.73241061130334484</c:v>
                </c:pt>
                <c:pt idx="231" formatCode="General">
                  <c:v>0.75691092584466868</c:v>
                </c:pt>
                <c:pt idx="232" formatCode="General">
                  <c:v>0.79171411528658964</c:v>
                </c:pt>
                <c:pt idx="233" formatCode="General">
                  <c:v>0.73233067924899242</c:v>
                </c:pt>
                <c:pt idx="234" formatCode="General">
                  <c:v>0.6416780988626809</c:v>
                </c:pt>
                <c:pt idx="235" formatCode="General">
                  <c:v>0.64528978291177064</c:v>
                </c:pt>
                <c:pt idx="236" formatCode="General">
                  <c:v>0.6132941608520015</c:v>
                </c:pt>
                <c:pt idx="237" formatCode="General">
                  <c:v>0.55165496489468402</c:v>
                </c:pt>
                <c:pt idx="238" formatCode="General">
                  <c:v>0.5266497461928934</c:v>
                </c:pt>
                <c:pt idx="239" formatCode="General">
                  <c:v>0.52417728978629696</c:v>
                </c:pt>
                <c:pt idx="240" formatCode="General">
                  <c:v>0.52770448548812665</c:v>
                </c:pt>
                <c:pt idx="241" formatCode="General">
                  <c:v>0.55879300710465396</c:v>
                </c:pt>
                <c:pt idx="242" formatCode="General">
                  <c:v>0.58040701345378598</c:v>
                </c:pt>
                <c:pt idx="243" formatCode="General">
                  <c:v>0.5666621333695997</c:v>
                </c:pt>
                <c:pt idx="244" formatCode="General">
                  <c:v>0.54481472059696423</c:v>
                </c:pt>
                <c:pt idx="245" formatCode="General">
                  <c:v>0.55251998042733641</c:v>
                </c:pt>
                <c:pt idx="246" formatCode="General">
                  <c:v>0.55411819830097575</c:v>
                </c:pt>
                <c:pt idx="247" formatCode="General">
                  <c:v>0.52001078540888257</c:v>
                </c:pt>
                <c:pt idx="248" formatCode="General">
                  <c:v>0.50254863952904016</c:v>
                </c:pt>
                <c:pt idx="249" formatCode="General">
                  <c:v>0.47019540366956852</c:v>
                </c:pt>
                <c:pt idx="250" formatCode="General">
                  <c:v>0.46429505623855605</c:v>
                </c:pt>
                <c:pt idx="251" formatCode="General">
                  <c:v>0.44573073530094565</c:v>
                </c:pt>
                <c:pt idx="252" formatCode="General">
                  <c:v>0.44334901336058558</c:v>
                </c:pt>
                <c:pt idx="253" formatCode="General">
                  <c:v>0.43897761663620288</c:v>
                </c:pt>
                <c:pt idx="254" formatCode="General">
                  <c:v>0.41635945699787485</c:v>
                </c:pt>
                <c:pt idx="255" formatCode="General">
                  <c:v>0.41707387575878541</c:v>
                </c:pt>
                <c:pt idx="256" formatCode="General">
                  <c:v>0.41442681990307972</c:v>
                </c:pt>
                <c:pt idx="257" formatCode="General">
                  <c:v>0.43844555755235221</c:v>
                </c:pt>
                <c:pt idx="258" formatCode="General">
                  <c:v>0.47137301235661888</c:v>
                </c:pt>
                <c:pt idx="259" formatCode="General">
                  <c:v>0.49680365296803652</c:v>
                </c:pt>
                <c:pt idx="260" formatCode="General">
                  <c:v>0.49504950495049505</c:v>
                </c:pt>
                <c:pt idx="261" formatCode="General">
                  <c:v>0.47686773195013799</c:v>
                </c:pt>
                <c:pt idx="262" formatCode="General">
                  <c:v>0.45570797488956055</c:v>
                </c:pt>
                <c:pt idx="263" formatCode="General">
                  <c:v>0.47086927061201522</c:v>
                </c:pt>
                <c:pt idx="264" formatCode="General">
                  <c:v>0.48739571998549147</c:v>
                </c:pt>
                <c:pt idx="265" formatCode="General">
                  <c:v>0.48696040654492656</c:v>
                </c:pt>
                <c:pt idx="266" formatCode="General">
                  <c:v>0.47772642126381359</c:v>
                </c:pt>
                <c:pt idx="267" formatCode="General">
                  <c:v>0.47736406225715489</c:v>
                </c:pt>
                <c:pt idx="268" formatCode="General">
                  <c:v>0.50385887541345098</c:v>
                </c:pt>
                <c:pt idx="269" formatCode="General">
                  <c:v>0.53828600128839243</c:v>
                </c:pt>
                <c:pt idx="270" formatCode="General">
                  <c:v>0.56626245127760944</c:v>
                </c:pt>
                <c:pt idx="271" formatCode="General">
                  <c:v>0.55906530267560317</c:v>
                </c:pt>
                <c:pt idx="272" formatCode="General">
                  <c:v>0.53344623200677399</c:v>
                </c:pt>
                <c:pt idx="273" formatCode="General">
                  <c:v>0.5406424844408122</c:v>
                </c:pt>
                <c:pt idx="274" formatCode="General">
                  <c:v>0.54673758714954757</c:v>
                </c:pt>
                <c:pt idx="275" formatCode="General">
                  <c:v>0.55900554730170271</c:v>
                </c:pt>
                <c:pt idx="276" formatCode="General">
                  <c:v>0.54691905810748975</c:v>
                </c:pt>
                <c:pt idx="277" formatCode="General">
                  <c:v>0.57791186844006293</c:v>
                </c:pt>
                <c:pt idx="278" formatCode="General">
                  <c:v>0.57701930140209301</c:v>
                </c:pt>
                <c:pt idx="279" formatCode="General">
                  <c:v>0.63511951696352387</c:v>
                </c:pt>
                <c:pt idx="280" formatCode="General">
                  <c:v>0.6497832235800326</c:v>
                </c:pt>
                <c:pt idx="281" formatCode="General">
                  <c:v>0.6552570495663087</c:v>
                </c:pt>
                <c:pt idx="282" formatCode="General">
                  <c:v>0.64352920291141491</c:v>
                </c:pt>
                <c:pt idx="283" formatCode="General">
                  <c:v>0.64418298338627733</c:v>
                </c:pt>
                <c:pt idx="284" formatCode="General">
                  <c:v>0.6365870002233639</c:v>
                </c:pt>
                <c:pt idx="285" formatCode="General">
                  <c:v>0.6427041180671268</c:v>
                </c:pt>
                <c:pt idx="286" formatCode="General">
                  <c:v>0.61673704679607411</c:v>
                </c:pt>
                <c:pt idx="287" formatCode="General">
                  <c:v>0.6269374913246657</c:v>
                </c:pt>
                <c:pt idx="288" formatCode="General">
                  <c:v>0.6318668364219362</c:v>
                </c:pt>
                <c:pt idx="289" formatCode="General">
                  <c:v>0.62980937127443071</c:v>
                </c:pt>
                <c:pt idx="290" formatCode="General">
                  <c:v>0.63910962066535437</c:v>
                </c:pt>
                <c:pt idx="291" formatCode="General">
                  <c:v>0.64650728382033651</c:v>
                </c:pt>
                <c:pt idx="292" formatCode="General">
                  <c:v>0.6357147214935025</c:v>
                </c:pt>
                <c:pt idx="293" formatCode="General">
                  <c:v>0.63228610946453268</c:v>
                </c:pt>
                <c:pt idx="294" formatCode="General">
                  <c:v>0.64953613432854351</c:v>
                </c:pt>
                <c:pt idx="295" formatCode="General">
                  <c:v>0.65749773710147841</c:v>
                </c:pt>
                <c:pt idx="296" formatCode="General">
                  <c:v>0.64352200615431765</c:v>
                </c:pt>
                <c:pt idx="297" formatCode="General">
                  <c:v>0.6181211204423348</c:v>
                </c:pt>
                <c:pt idx="298" formatCode="General">
                  <c:v>0.61960992437309281</c:v>
                </c:pt>
                <c:pt idx="299" formatCode="General">
                  <c:v>0.61732501363702885</c:v>
                </c:pt>
                <c:pt idx="300" formatCode="General">
                  <c:v>0.61936106605177432</c:v>
                </c:pt>
                <c:pt idx="301" formatCode="General">
                  <c:v>0.62085699955265761</c:v>
                </c:pt>
                <c:pt idx="302" formatCode="General">
                  <c:v>0.62087113840081143</c:v>
                </c:pt>
                <c:pt idx="303" formatCode="General">
                  <c:v>0.5738540372237193</c:v>
                </c:pt>
                <c:pt idx="304" formatCode="General">
                  <c:v>0.55569695427165522</c:v>
                </c:pt>
                <c:pt idx="305" formatCode="General">
                  <c:v>0.54421182619683528</c:v>
                </c:pt>
                <c:pt idx="306" formatCode="General">
                  <c:v>0.54597326613662367</c:v>
                </c:pt>
                <c:pt idx="307" formatCode="General">
                  <c:v>0.57652627746085694</c:v>
                </c:pt>
                <c:pt idx="308" formatCode="General">
                  <c:v>0.57799072172788801</c:v>
                </c:pt>
                <c:pt idx="309" formatCode="General">
                  <c:v>0.58348432269754014</c:v>
                </c:pt>
                <c:pt idx="310" formatCode="General">
                  <c:v>0.59470003330320187</c:v>
                </c:pt>
                <c:pt idx="311" formatCode="General">
                  <c:v>0.60110721656238741</c:v>
                </c:pt>
                <c:pt idx="312" formatCode="General">
                  <c:v>0.59563543003851083</c:v>
                </c:pt>
                <c:pt idx="313" formatCode="General">
                  <c:v>0.65727699530516426</c:v>
                </c:pt>
                <c:pt idx="314" formatCode="General">
                  <c:v>0.72953888038114689</c:v>
                </c:pt>
                <c:pt idx="315" formatCode="General">
                  <c:v>0.72439065962161242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F4-40AA-A5FC-332523A7D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011136"/>
        <c:axId val="253600320"/>
      </c:lineChart>
      <c:dateAx>
        <c:axId val="12201113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0320"/>
        <c:crosses val="autoZero"/>
        <c:auto val="1"/>
        <c:lblOffset val="100"/>
        <c:baseTimeUnit val="days"/>
      </c:dateAx>
      <c:valAx>
        <c:axId val="2536003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01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'TS_COVID-19_BG'!$AQ$1</c:f>
              <c:strCache>
                <c:ptCount val="1"/>
                <c:pt idx="0">
                  <c:v>Активни случаи, настанени в лечебни заведения извън интензивни отделения/клиники, като процент от всички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'TS_COVID-19_BG'!$E$2:$E$317</c:f>
              <c:numCache>
                <c:formatCode>d\.m\.yy;@</c:formatCode>
                <c:ptCount val="31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</c:numCache>
            </c:numRef>
          </c:cat>
          <c:val>
            <c:numRef>
              <c:f>'TS_COVID-19_BG'!$AQ$2:$AQ$317</c:f>
              <c:numCache>
                <c:formatCode>0.00</c:formatCode>
                <c:ptCount val="316"/>
                <c:pt idx="49">
                  <c:v>25.024061597690089</c:v>
                </c:pt>
                <c:pt idx="51">
                  <c:v>22.162645218945485</c:v>
                </c:pt>
                <c:pt idx="52">
                  <c:v>23.859649122807017</c:v>
                </c:pt>
                <c:pt idx="53">
                  <c:v>23.594548551959114</c:v>
                </c:pt>
                <c:pt idx="55">
                  <c:v>22.753036437246962</c:v>
                </c:pt>
                <c:pt idx="56">
                  <c:v>22.392886014551333</c:v>
                </c:pt>
                <c:pt idx="57">
                  <c:v>22.266560255387073</c:v>
                </c:pt>
                <c:pt idx="58">
                  <c:v>21.606864274570984</c:v>
                </c:pt>
                <c:pt idx="60">
                  <c:v>22.92432035268185</c:v>
                </c:pt>
                <c:pt idx="61">
                  <c:v>23.826714801444044</c:v>
                </c:pt>
                <c:pt idx="62">
                  <c:v>23.633782824698368</c:v>
                </c:pt>
                <c:pt idx="63">
                  <c:v>22.867132867132867</c:v>
                </c:pt>
                <c:pt idx="64">
                  <c:v>22.144846796657379</c:v>
                </c:pt>
                <c:pt idx="65">
                  <c:v>21.625344352617081</c:v>
                </c:pt>
                <c:pt idx="66">
                  <c:v>21.302578018995931</c:v>
                </c:pt>
                <c:pt idx="67">
                  <c:v>21.216216216216218</c:v>
                </c:pt>
                <c:pt idx="68">
                  <c:v>18.242790073775989</c:v>
                </c:pt>
                <c:pt idx="69">
                  <c:v>18.50367401469606</c:v>
                </c:pt>
                <c:pt idx="70">
                  <c:v>18.40531561461794</c:v>
                </c:pt>
                <c:pt idx="71">
                  <c:v>18.902842035690682</c:v>
                </c:pt>
                <c:pt idx="72">
                  <c:v>17.521652231845437</c:v>
                </c:pt>
                <c:pt idx="73">
                  <c:v>16.890080428954423</c:v>
                </c:pt>
                <c:pt idx="74">
                  <c:v>17.250673854447442</c:v>
                </c:pt>
                <c:pt idx="75">
                  <c:v>15.493910690121787</c:v>
                </c:pt>
                <c:pt idx="76">
                  <c:v>15.535956580732698</c:v>
                </c:pt>
                <c:pt idx="78">
                  <c:v>14.920194309507288</c:v>
                </c:pt>
                <c:pt idx="80">
                  <c:v>13.780918727915195</c:v>
                </c:pt>
                <c:pt idx="81">
                  <c:v>12.917271407837447</c:v>
                </c:pt>
                <c:pt idx="84">
                  <c:v>11.085450346420323</c:v>
                </c:pt>
                <c:pt idx="87">
                  <c:v>10.182119205298013</c:v>
                </c:pt>
                <c:pt idx="88">
                  <c:v>11.917562724014337</c:v>
                </c:pt>
                <c:pt idx="90">
                  <c:v>13.77551020408163</c:v>
                </c:pt>
                <c:pt idx="91">
                  <c:v>14.214711729622268</c:v>
                </c:pt>
                <c:pt idx="92">
                  <c:v>14.327772325809619</c:v>
                </c:pt>
                <c:pt idx="93">
                  <c:v>13.125590179414543</c:v>
                </c:pt>
                <c:pt idx="94">
                  <c:v>13.284804367606915</c:v>
                </c:pt>
                <c:pt idx="95">
                  <c:v>14.629948364888124</c:v>
                </c:pt>
                <c:pt idx="96">
                  <c:v>15.365853658536585</c:v>
                </c:pt>
                <c:pt idx="97">
                  <c:v>15.349194167306216</c:v>
                </c:pt>
                <c:pt idx="98">
                  <c:v>16.849015317286653</c:v>
                </c:pt>
                <c:pt idx="99">
                  <c:v>16.522366522366521</c:v>
                </c:pt>
                <c:pt idx="100">
                  <c:v>17.318840579710145</c:v>
                </c:pt>
                <c:pt idx="101">
                  <c:v>17.457044673539517</c:v>
                </c:pt>
                <c:pt idx="102">
                  <c:v>17.861975642760484</c:v>
                </c:pt>
                <c:pt idx="103">
                  <c:v>17.887232663642255</c:v>
                </c:pt>
                <c:pt idx="104">
                  <c:v>19.111969111969113</c:v>
                </c:pt>
                <c:pt idx="105">
                  <c:v>18.772782503037668</c:v>
                </c:pt>
                <c:pt idx="106">
                  <c:v>18.933823529411764</c:v>
                </c:pt>
                <c:pt idx="107">
                  <c:v>20.547945205479451</c:v>
                </c:pt>
                <c:pt idx="108">
                  <c:v>20.663114268798104</c:v>
                </c:pt>
                <c:pt idx="109">
                  <c:v>21.129943502824858</c:v>
                </c:pt>
                <c:pt idx="110">
                  <c:v>20.142309797482209</c:v>
                </c:pt>
                <c:pt idx="111">
                  <c:v>20.315046170559476</c:v>
                </c:pt>
                <c:pt idx="112">
                  <c:v>20.837642192347467</c:v>
                </c:pt>
                <c:pt idx="113">
                  <c:v>20.264765784114054</c:v>
                </c:pt>
                <c:pt idx="114">
                  <c:v>19.891411648568607</c:v>
                </c:pt>
                <c:pt idx="115">
                  <c:v>19.347095535285646</c:v>
                </c:pt>
                <c:pt idx="116">
                  <c:v>18.818181818181817</c:v>
                </c:pt>
                <c:pt idx="117">
                  <c:v>18.062253397632617</c:v>
                </c:pt>
                <c:pt idx="118">
                  <c:v>17.793744716821642</c:v>
                </c:pt>
                <c:pt idx="119">
                  <c:v>17.100078802206461</c:v>
                </c:pt>
                <c:pt idx="120">
                  <c:v>16.673129119813883</c:v>
                </c:pt>
                <c:pt idx="121">
                  <c:v>16.554054054054053</c:v>
                </c:pt>
                <c:pt idx="122">
                  <c:v>16.044112415510494</c:v>
                </c:pt>
                <c:pt idx="123">
                  <c:v>16.078162495714775</c:v>
                </c:pt>
                <c:pt idx="124">
                  <c:v>15.62401760452688</c:v>
                </c:pt>
                <c:pt idx="125">
                  <c:v>14.281498967246975</c:v>
                </c:pt>
                <c:pt idx="126">
                  <c:v>13.872671670836809</c:v>
                </c:pt>
                <c:pt idx="127">
                  <c:v>13.697135061391542</c:v>
                </c:pt>
                <c:pt idx="128">
                  <c:v>13.819789939192924</c:v>
                </c:pt>
                <c:pt idx="129">
                  <c:v>14.165990808326576</c:v>
                </c:pt>
                <c:pt idx="130">
                  <c:v>14.598345342941018</c:v>
                </c:pt>
                <c:pt idx="131" formatCode="General">
                  <c:v>14.118246687054025</c:v>
                </c:pt>
                <c:pt idx="132" formatCode="General">
                  <c:v>13.934824902723737</c:v>
                </c:pt>
                <c:pt idx="133" formatCode="General">
                  <c:v>13.410051667449508</c:v>
                </c:pt>
                <c:pt idx="134" formatCode="General">
                  <c:v>13.311763346429398</c:v>
                </c:pt>
                <c:pt idx="135" formatCode="General">
                  <c:v>13.360507246376812</c:v>
                </c:pt>
                <c:pt idx="136" formatCode="General">
                  <c:v>13.371040723981901</c:v>
                </c:pt>
                <c:pt idx="137" formatCode="General">
                  <c:v>13.376623376623375</c:v>
                </c:pt>
                <c:pt idx="138" formatCode="General">
                  <c:v>14.199866458936123</c:v>
                </c:pt>
                <c:pt idx="139" formatCode="General">
                  <c:v>14.137626819585355</c:v>
                </c:pt>
                <c:pt idx="140" formatCode="General">
                  <c:v>14.160239931448157</c:v>
                </c:pt>
                <c:pt idx="141" formatCode="General">
                  <c:v>13.693998309382923</c:v>
                </c:pt>
                <c:pt idx="142" formatCode="General">
                  <c:v>13.798251226274258</c:v>
                </c:pt>
                <c:pt idx="143" formatCode="General">
                  <c:v>13.873684210526315</c:v>
                </c:pt>
                <c:pt idx="144" formatCode="General">
                  <c:v>14.223421926910298</c:v>
                </c:pt>
                <c:pt idx="145" formatCode="General">
                  <c:v>14.713728709214035</c:v>
                </c:pt>
                <c:pt idx="146" formatCode="General">
                  <c:v>14.755412991178829</c:v>
                </c:pt>
                <c:pt idx="147" formatCode="General">
                  <c:v>14.836795252225517</c:v>
                </c:pt>
                <c:pt idx="148" formatCode="General">
                  <c:v>14.921313386438703</c:v>
                </c:pt>
                <c:pt idx="149" formatCode="General">
                  <c:v>15.381581542102149</c:v>
                </c:pt>
                <c:pt idx="150" formatCode="General">
                  <c:v>15.491559086395235</c:v>
                </c:pt>
                <c:pt idx="151" formatCode="General">
                  <c:v>16.112084063047284</c:v>
                </c:pt>
                <c:pt idx="152" formatCode="General">
                  <c:v>15.888568683957732</c:v>
                </c:pt>
                <c:pt idx="153" formatCode="General">
                  <c:v>15.587949465500486</c:v>
                </c:pt>
                <c:pt idx="154" formatCode="General">
                  <c:v>15.30888030888031</c:v>
                </c:pt>
                <c:pt idx="155" formatCode="General">
                  <c:v>15.356384006181187</c:v>
                </c:pt>
                <c:pt idx="156" formatCode="General">
                  <c:v>15.76976148235758</c:v>
                </c:pt>
                <c:pt idx="157" formatCode="General">
                  <c:v>15.636649009221109</c:v>
                </c:pt>
                <c:pt idx="158" formatCode="General">
                  <c:v>15.632603406326034</c:v>
                </c:pt>
                <c:pt idx="159" formatCode="General">
                  <c:v>16.246797608881298</c:v>
                </c:pt>
                <c:pt idx="160" formatCode="General">
                  <c:v>16.23894759542808</c:v>
                </c:pt>
                <c:pt idx="161" formatCode="General">
                  <c:v>16.164207825529186</c:v>
                </c:pt>
                <c:pt idx="162" formatCode="General">
                  <c:v>16.043580431531723</c:v>
                </c:pt>
                <c:pt idx="163" formatCode="General">
                  <c:v>15.662120545534536</c:v>
                </c:pt>
                <c:pt idx="164" formatCode="General">
                  <c:v>16.198607054594476</c:v>
                </c:pt>
                <c:pt idx="165" formatCode="General">
                  <c:v>15.864282439248051</c:v>
                </c:pt>
                <c:pt idx="166" formatCode="General">
                  <c:v>16.186967533962697</c:v>
                </c:pt>
                <c:pt idx="167" formatCode="General">
                  <c:v>15.336426914153131</c:v>
                </c:pt>
                <c:pt idx="168" formatCode="General">
                  <c:v>15.344036697247706</c:v>
                </c:pt>
                <c:pt idx="169" formatCode="General">
                  <c:v>15.236148955495004</c:v>
                </c:pt>
                <c:pt idx="170" formatCode="General">
                  <c:v>15.002311604253352</c:v>
                </c:pt>
                <c:pt idx="171" formatCode="General">
                  <c:v>14.741847826086957</c:v>
                </c:pt>
                <c:pt idx="172" formatCode="General">
                  <c:v>15.424688561721403</c:v>
                </c:pt>
                <c:pt idx="173" formatCode="General">
                  <c:v>15.480093676814988</c:v>
                </c:pt>
                <c:pt idx="174" formatCode="General">
                  <c:v>15.433703616166392</c:v>
                </c:pt>
                <c:pt idx="175" formatCode="General">
                  <c:v>15.373896888063168</c:v>
                </c:pt>
                <c:pt idx="176" formatCode="General">
                  <c:v>15.548780487804878</c:v>
                </c:pt>
                <c:pt idx="177" formatCode="General">
                  <c:v>15.936446798266731</c:v>
                </c:pt>
                <c:pt idx="178" formatCode="General">
                  <c:v>16.082916368834884</c:v>
                </c:pt>
                <c:pt idx="179" formatCode="General">
                  <c:v>16.512235685435968</c:v>
                </c:pt>
                <c:pt idx="180" formatCode="General">
                  <c:v>16.810138689622189</c:v>
                </c:pt>
                <c:pt idx="181" formatCode="General">
                  <c:v>16.662738628329013</c:v>
                </c:pt>
                <c:pt idx="182" formatCode="General">
                  <c:v>16.435130680480338</c:v>
                </c:pt>
                <c:pt idx="183" formatCode="General">
                  <c:v>16.729323308270676</c:v>
                </c:pt>
                <c:pt idx="184" formatCode="General">
                  <c:v>16.822429906542055</c:v>
                </c:pt>
                <c:pt idx="185" formatCode="General">
                  <c:v>16.304347826086957</c:v>
                </c:pt>
                <c:pt idx="186" formatCode="General">
                  <c:v>16.271425217187133</c:v>
                </c:pt>
                <c:pt idx="187" formatCode="General">
                  <c:v>16.171308214369297</c:v>
                </c:pt>
                <c:pt idx="188" formatCode="General">
                  <c:v>15.65959409594096</c:v>
                </c:pt>
                <c:pt idx="189" formatCode="General">
                  <c:v>15.466485507246377</c:v>
                </c:pt>
                <c:pt idx="190" formatCode="General">
                  <c:v>15.504400812457684</c:v>
                </c:pt>
                <c:pt idx="191" formatCode="General">
                  <c:v>15.470240799636528</c:v>
                </c:pt>
                <c:pt idx="192" formatCode="General">
                  <c:v>15.555053131358806</c:v>
                </c:pt>
                <c:pt idx="193" formatCode="General">
                  <c:v>15.895691609977325</c:v>
                </c:pt>
                <c:pt idx="194" formatCode="General">
                  <c:v>16.144414168937331</c:v>
                </c:pt>
                <c:pt idx="195" formatCode="General">
                  <c:v>15.52572706935123</c:v>
                </c:pt>
                <c:pt idx="196" formatCode="General">
                  <c:v>15.224145583666223</c:v>
                </c:pt>
                <c:pt idx="197" formatCode="General">
                  <c:v>15.103936311366652</c:v>
                </c:pt>
                <c:pt idx="198" formatCode="General">
                  <c:v>15.05970809376382</c:v>
                </c:pt>
                <c:pt idx="199" formatCode="General">
                  <c:v>14.865451388888889</c:v>
                </c:pt>
                <c:pt idx="200" formatCode="General">
                  <c:v>15.031270217813242</c:v>
                </c:pt>
                <c:pt idx="201" formatCode="General">
                  <c:v>14.952879581151832</c:v>
                </c:pt>
                <c:pt idx="202" formatCode="General">
                  <c:v>15.202771550845732</c:v>
                </c:pt>
                <c:pt idx="203" formatCode="General">
                  <c:v>14.956418383518225</c:v>
                </c:pt>
                <c:pt idx="204" formatCode="General">
                  <c:v>14.814086169584892</c:v>
                </c:pt>
                <c:pt idx="205" formatCode="General">
                  <c:v>14.399999999999999</c:v>
                </c:pt>
                <c:pt idx="206" formatCode="General">
                  <c:v>14.680648236415633</c:v>
                </c:pt>
                <c:pt idx="207" formatCode="General">
                  <c:v>14.756233717901004</c:v>
                </c:pt>
                <c:pt idx="208" formatCode="General">
                  <c:v>14.789118130363338</c:v>
                </c:pt>
                <c:pt idx="209" formatCode="General">
                  <c:v>15.056664867781974</c:v>
                </c:pt>
                <c:pt idx="210" formatCode="General">
                  <c:v>15.071139996486913</c:v>
                </c:pt>
                <c:pt idx="211" formatCode="General">
                  <c:v>15.028800837842555</c:v>
                </c:pt>
                <c:pt idx="212" formatCode="General">
                  <c:v>14.92204899777283</c:v>
                </c:pt>
                <c:pt idx="213" formatCode="General">
                  <c:v>14.900554287577435</c:v>
                </c:pt>
                <c:pt idx="214" formatCode="General">
                  <c:v>15.260043600124574</c:v>
                </c:pt>
                <c:pt idx="215" formatCode="General">
                  <c:v>14.77406103286385</c:v>
                </c:pt>
                <c:pt idx="216" formatCode="General">
                  <c:v>14.757254848026408</c:v>
                </c:pt>
                <c:pt idx="217" formatCode="General">
                  <c:v>14.848883048620237</c:v>
                </c:pt>
                <c:pt idx="218" formatCode="General">
                  <c:v>14.915829309669842</c:v>
                </c:pt>
                <c:pt idx="219" formatCode="General">
                  <c:v>14.273367082355845</c:v>
                </c:pt>
                <c:pt idx="220" formatCode="General">
                  <c:v>14.267676767676768</c:v>
                </c:pt>
                <c:pt idx="221" formatCode="General">
                  <c:v>14.310626702997276</c:v>
                </c:pt>
                <c:pt idx="222" formatCode="General">
                  <c:v>13.677288821446638</c:v>
                </c:pt>
                <c:pt idx="223" formatCode="General">
                  <c:v>12.874812593703147</c:v>
                </c:pt>
                <c:pt idx="224" formatCode="General">
                  <c:v>12.513359458496614</c:v>
                </c:pt>
                <c:pt idx="225" formatCode="General">
                  <c:v>12.320718852600656</c:v>
                </c:pt>
                <c:pt idx="226" formatCode="General">
                  <c:v>11.919780042050784</c:v>
                </c:pt>
                <c:pt idx="227" formatCode="General">
                  <c:v>11.466865227103499</c:v>
                </c:pt>
                <c:pt idx="228" formatCode="General">
                  <c:v>11.062699979576553</c:v>
                </c:pt>
                <c:pt idx="229" formatCode="General">
                  <c:v>10.478388324081582</c:v>
                </c:pt>
                <c:pt idx="230" formatCode="General">
                  <c:v>10.144175317185699</c:v>
                </c:pt>
                <c:pt idx="231" formatCode="General">
                  <c:v>10.08117595436595</c:v>
                </c:pt>
                <c:pt idx="232" formatCode="General">
                  <c:v>10.248901903367496</c:v>
                </c:pt>
                <c:pt idx="233" formatCode="General">
                  <c:v>9.7365575543104299</c:v>
                </c:pt>
                <c:pt idx="234" formatCode="General">
                  <c:v>9.1693587644377565</c:v>
                </c:pt>
                <c:pt idx="235" formatCode="General">
                  <c:v>8.5799641505676156</c:v>
                </c:pt>
                <c:pt idx="236" formatCode="General">
                  <c:v>8.1123760558207856</c:v>
                </c:pt>
                <c:pt idx="237" formatCode="General">
                  <c:v>7.6295553326646601</c:v>
                </c:pt>
                <c:pt idx="238" formatCode="General">
                  <c:v>7.7601522842639588</c:v>
                </c:pt>
                <c:pt idx="239" formatCode="General">
                  <c:v>7.7882199683632631</c:v>
                </c:pt>
                <c:pt idx="240" formatCode="General">
                  <c:v>7.8012313104661395</c:v>
                </c:pt>
                <c:pt idx="241" formatCode="General">
                  <c:v>7.2164125488943878</c:v>
                </c:pt>
                <c:pt idx="242" formatCode="General">
                  <c:v>7.1688765845840008</c:v>
                </c:pt>
                <c:pt idx="243" formatCode="General">
                  <c:v>7.1943424452604372</c:v>
                </c:pt>
                <c:pt idx="244" formatCode="General">
                  <c:v>7.0083948104807936</c:v>
                </c:pt>
                <c:pt idx="245" formatCode="General">
                  <c:v>7.0216930353939002</c:v>
                </c:pt>
                <c:pt idx="246" formatCode="General">
                  <c:v>7.2320573675311177</c:v>
                </c:pt>
                <c:pt idx="247" formatCode="General">
                  <c:v>7.191556565617657</c:v>
                </c:pt>
                <c:pt idx="248" formatCode="General">
                  <c:v>6.9926053557326435</c:v>
                </c:pt>
                <c:pt idx="249" formatCode="General">
                  <c:v>7.1585546602156764</c:v>
                </c:pt>
                <c:pt idx="250" formatCode="General">
                  <c:v>7.3306303949777663</c:v>
                </c:pt>
                <c:pt idx="251" formatCode="General">
                  <c:v>7.213718601519818</c:v>
                </c:pt>
                <c:pt idx="252" formatCode="General">
                  <c:v>7.3205187934895317</c:v>
                </c:pt>
                <c:pt idx="253" formatCode="General">
                  <c:v>7.4221676205315665</c:v>
                </c:pt>
                <c:pt idx="254" formatCode="General">
                  <c:v>7.3224328114383193</c:v>
                </c:pt>
                <c:pt idx="255" formatCode="General">
                  <c:v>7.1026442208426817</c:v>
                </c:pt>
                <c:pt idx="256" formatCode="General">
                  <c:v>7.0386357016126899</c:v>
                </c:pt>
                <c:pt idx="257" formatCode="General">
                  <c:v>7.0533654520195261</c:v>
                </c:pt>
                <c:pt idx="258" formatCode="General">
                  <c:v>6.8416777433170868</c:v>
                </c:pt>
                <c:pt idx="259" formatCode="General">
                  <c:v>7.044140030441401</c:v>
                </c:pt>
                <c:pt idx="260" formatCode="General">
                  <c:v>7.2097650941564746</c:v>
                </c:pt>
                <c:pt idx="261" formatCode="General">
                  <c:v>7.016768055837745</c:v>
                </c:pt>
                <c:pt idx="262" formatCode="General">
                  <c:v>6.9437340153452682</c:v>
                </c:pt>
                <c:pt idx="263" formatCode="General">
                  <c:v>7.04925751955256</c:v>
                </c:pt>
                <c:pt idx="264" formatCode="General">
                  <c:v>7.0559031556039171</c:v>
                </c:pt>
                <c:pt idx="265" formatCode="General">
                  <c:v>6.9369520299324288</c:v>
                </c:pt>
                <c:pt idx="266" formatCode="General">
                  <c:v>7.0927409969075246</c:v>
                </c:pt>
                <c:pt idx="267" formatCode="General">
                  <c:v>7.148249295055396</c:v>
                </c:pt>
                <c:pt idx="268" formatCode="General">
                  <c:v>6.9746416758544649</c:v>
                </c:pt>
                <c:pt idx="269" formatCode="General">
                  <c:v>6.7061919268018384</c:v>
                </c:pt>
                <c:pt idx="270" formatCode="General">
                  <c:v>6.6175833694239934</c:v>
                </c:pt>
                <c:pt idx="271" formatCode="General">
                  <c:v>6.6735080011544756</c:v>
                </c:pt>
                <c:pt idx="272" formatCode="General">
                  <c:v>6.6045723962743441</c:v>
                </c:pt>
                <c:pt idx="273" formatCode="General">
                  <c:v>6.7506967582406068</c:v>
                </c:pt>
                <c:pt idx="274" formatCode="General">
                  <c:v>6.8702451842590442</c:v>
                </c:pt>
                <c:pt idx="275" formatCode="General">
                  <c:v>6.7315811413119002</c:v>
                </c:pt>
                <c:pt idx="276" formatCode="General">
                  <c:v>6.7300837403304916</c:v>
                </c:pt>
                <c:pt idx="277" formatCode="General">
                  <c:v>6.8563294097650109</c:v>
                </c:pt>
                <c:pt idx="278" formatCode="General">
                  <c:v>6.9646868445986945</c:v>
                </c:pt>
                <c:pt idx="279" formatCode="General">
                  <c:v>7.0889275337272224</c:v>
                </c:pt>
                <c:pt idx="280" formatCode="General">
                  <c:v>7.2393495615328334</c:v>
                </c:pt>
                <c:pt idx="281" formatCode="General">
                  <c:v>7.3899667929054544</c:v>
                </c:pt>
                <c:pt idx="282" formatCode="General">
                  <c:v>7.1731315462453402</c:v>
                </c:pt>
                <c:pt idx="283" formatCode="General">
                  <c:v>7.1004017842319067</c:v>
                </c:pt>
                <c:pt idx="284" formatCode="General">
                  <c:v>7.2191199463926745</c:v>
                </c:pt>
                <c:pt idx="285" formatCode="General">
                  <c:v>7.1785629271942053</c:v>
                </c:pt>
                <c:pt idx="286" formatCode="General">
                  <c:v>6.9026222830777018</c:v>
                </c:pt>
                <c:pt idx="287" formatCode="General">
                  <c:v>7.0536251330217929</c:v>
                </c:pt>
                <c:pt idx="288" formatCode="General">
                  <c:v>7.1768755599566179</c:v>
                </c:pt>
                <c:pt idx="289" formatCode="General">
                  <c:v>6.9411495526306277</c:v>
                </c:pt>
                <c:pt idx="290" formatCode="General">
                  <c:v>6.8005637773079632</c:v>
                </c:pt>
                <c:pt idx="291" formatCode="General">
                  <c:v>6.2831289496985798</c:v>
                </c:pt>
                <c:pt idx="292" formatCode="General">
                  <c:v>6.2839363065096698</c:v>
                </c:pt>
                <c:pt idx="293" formatCode="General">
                  <c:v>6.2586445366528354</c:v>
                </c:pt>
                <c:pt idx="294" formatCode="General">
                  <c:v>6.2370372210285767</c:v>
                </c:pt>
                <c:pt idx="295" formatCode="General">
                  <c:v>6.3461731871668512</c:v>
                </c:pt>
                <c:pt idx="296" formatCode="General">
                  <c:v>6.3930846920925957</c:v>
                </c:pt>
                <c:pt idx="297" formatCode="General">
                  <c:v>5.932137082051014</c:v>
                </c:pt>
                <c:pt idx="298" formatCode="General">
                  <c:v>5.7901021626641906</c:v>
                </c:pt>
                <c:pt idx="299" formatCode="General">
                  <c:v>5.7102563761425165</c:v>
                </c:pt>
                <c:pt idx="300" formatCode="General">
                  <c:v>5.7445068572118032</c:v>
                </c:pt>
                <c:pt idx="301" formatCode="General">
                  <c:v>5.866963087475769</c:v>
                </c:pt>
                <c:pt idx="302" formatCode="General">
                  <c:v>5.8057619034565935</c:v>
                </c:pt>
                <c:pt idx="303" formatCode="General">
                  <c:v>5.5765767023638322</c:v>
                </c:pt>
                <c:pt idx="304" formatCode="General">
                  <c:v>5.5046520177596783</c:v>
                </c:pt>
                <c:pt idx="305" formatCode="General">
                  <c:v>5.575658367077339</c:v>
                </c:pt>
                <c:pt idx="306" formatCode="General">
                  <c:v>5.6088977712125825</c:v>
                </c:pt>
                <c:pt idx="307" formatCode="General">
                  <c:v>5.7743658210947926</c:v>
                </c:pt>
                <c:pt idx="308" formatCode="General">
                  <c:v>5.7951174994296144</c:v>
                </c:pt>
                <c:pt idx="309" formatCode="General">
                  <c:v>5.873230353468661</c:v>
                </c:pt>
                <c:pt idx="310" formatCode="General">
                  <c:v>5.8217168593494772</c:v>
                </c:pt>
                <c:pt idx="311" formatCode="General">
                  <c:v>5.8603858879025124</c:v>
                </c:pt>
                <c:pt idx="312" formatCode="General">
                  <c:v>5.7047496790757375</c:v>
                </c:pt>
                <c:pt idx="313" formatCode="General">
                  <c:v>6.3006611095142286</c:v>
                </c:pt>
                <c:pt idx="314" formatCode="General">
                  <c:v>6.714735409222393</c:v>
                </c:pt>
                <c:pt idx="315" formatCode="General">
                  <c:v>6.7006136014999145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38-4B8A-B9C9-AB4D89845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708032"/>
        <c:axId val="253602624"/>
      </c:lineChart>
      <c:dateAx>
        <c:axId val="121708032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2624"/>
        <c:crosses val="autoZero"/>
        <c:auto val="1"/>
        <c:lblOffset val="100"/>
        <c:baseTimeUnit val="days"/>
      </c:dateAx>
      <c:valAx>
        <c:axId val="25360262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170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'TS_COVID-19_BG'!$AO$1</c:f>
              <c:strCache>
                <c:ptCount val="1"/>
                <c:pt idx="0">
                  <c:v>Активни случаи, настанени интензивни отделения/клиники, като процент от хоспитализираните активни случаи</c:v>
                </c:pt>
              </c:strCache>
            </c:strRef>
          </c:tx>
          <c:marker>
            <c:symbol val="none"/>
          </c:marker>
          <c:cat>
            <c:numRef>
              <c:f>'TS_COVID-19_BG'!$E$2:$E$317</c:f>
              <c:numCache>
                <c:formatCode>d\.m\.yy;@</c:formatCode>
                <c:ptCount val="316"/>
                <c:pt idx="0">
                  <c:v>43898</c:v>
                </c:pt>
                <c:pt idx="1">
                  <c:v>43899</c:v>
                </c:pt>
                <c:pt idx="2">
                  <c:v>43900</c:v>
                </c:pt>
                <c:pt idx="3">
                  <c:v>43901</c:v>
                </c:pt>
                <c:pt idx="4">
                  <c:v>43902</c:v>
                </c:pt>
                <c:pt idx="5">
                  <c:v>43903</c:v>
                </c:pt>
                <c:pt idx="6">
                  <c:v>43904</c:v>
                </c:pt>
                <c:pt idx="7">
                  <c:v>43905</c:v>
                </c:pt>
                <c:pt idx="8">
                  <c:v>43906</c:v>
                </c:pt>
                <c:pt idx="9">
                  <c:v>43907</c:v>
                </c:pt>
                <c:pt idx="10">
                  <c:v>43908</c:v>
                </c:pt>
                <c:pt idx="11">
                  <c:v>43909</c:v>
                </c:pt>
                <c:pt idx="12">
                  <c:v>43910</c:v>
                </c:pt>
                <c:pt idx="13">
                  <c:v>43911</c:v>
                </c:pt>
                <c:pt idx="14">
                  <c:v>43912</c:v>
                </c:pt>
                <c:pt idx="15">
                  <c:v>43913</c:v>
                </c:pt>
                <c:pt idx="16">
                  <c:v>43914</c:v>
                </c:pt>
                <c:pt idx="17">
                  <c:v>43915</c:v>
                </c:pt>
                <c:pt idx="18">
                  <c:v>43916</c:v>
                </c:pt>
                <c:pt idx="19">
                  <c:v>43917</c:v>
                </c:pt>
                <c:pt idx="20">
                  <c:v>43918</c:v>
                </c:pt>
                <c:pt idx="21">
                  <c:v>43919</c:v>
                </c:pt>
                <c:pt idx="22">
                  <c:v>43920</c:v>
                </c:pt>
                <c:pt idx="23">
                  <c:v>43921</c:v>
                </c:pt>
                <c:pt idx="24">
                  <c:v>43922</c:v>
                </c:pt>
                <c:pt idx="25">
                  <c:v>43923</c:v>
                </c:pt>
                <c:pt idx="26">
                  <c:v>43924</c:v>
                </c:pt>
                <c:pt idx="27">
                  <c:v>43925</c:v>
                </c:pt>
                <c:pt idx="28">
                  <c:v>43926</c:v>
                </c:pt>
                <c:pt idx="29">
                  <c:v>43927</c:v>
                </c:pt>
                <c:pt idx="30">
                  <c:v>43928</c:v>
                </c:pt>
                <c:pt idx="31">
                  <c:v>43929</c:v>
                </c:pt>
                <c:pt idx="32">
                  <c:v>43930</c:v>
                </c:pt>
                <c:pt idx="33">
                  <c:v>43931</c:v>
                </c:pt>
                <c:pt idx="34">
                  <c:v>43932</c:v>
                </c:pt>
                <c:pt idx="35">
                  <c:v>43933</c:v>
                </c:pt>
                <c:pt idx="36">
                  <c:v>43934</c:v>
                </c:pt>
                <c:pt idx="37">
                  <c:v>43935</c:v>
                </c:pt>
                <c:pt idx="38">
                  <c:v>43936</c:v>
                </c:pt>
                <c:pt idx="39">
                  <c:v>43937</c:v>
                </c:pt>
                <c:pt idx="40">
                  <c:v>43938</c:v>
                </c:pt>
                <c:pt idx="41">
                  <c:v>43939</c:v>
                </c:pt>
                <c:pt idx="42">
                  <c:v>43940</c:v>
                </c:pt>
                <c:pt idx="43">
                  <c:v>43941</c:v>
                </c:pt>
                <c:pt idx="44">
                  <c:v>43942</c:v>
                </c:pt>
                <c:pt idx="45">
                  <c:v>43943</c:v>
                </c:pt>
                <c:pt idx="46">
                  <c:v>43944</c:v>
                </c:pt>
                <c:pt idx="47">
                  <c:v>43945</c:v>
                </c:pt>
                <c:pt idx="48">
                  <c:v>43946</c:v>
                </c:pt>
                <c:pt idx="49">
                  <c:v>43947</c:v>
                </c:pt>
                <c:pt idx="50">
                  <c:v>43948</c:v>
                </c:pt>
                <c:pt idx="51">
                  <c:v>43949</c:v>
                </c:pt>
                <c:pt idx="52">
                  <c:v>43950</c:v>
                </c:pt>
                <c:pt idx="53">
                  <c:v>43951</c:v>
                </c:pt>
                <c:pt idx="54">
                  <c:v>43952</c:v>
                </c:pt>
                <c:pt idx="55">
                  <c:v>43953</c:v>
                </c:pt>
                <c:pt idx="56">
                  <c:v>43954</c:v>
                </c:pt>
                <c:pt idx="57">
                  <c:v>43955</c:v>
                </c:pt>
                <c:pt idx="58">
                  <c:v>43956</c:v>
                </c:pt>
                <c:pt idx="59">
                  <c:v>43957</c:v>
                </c:pt>
                <c:pt idx="60">
                  <c:v>43958</c:v>
                </c:pt>
                <c:pt idx="61">
                  <c:v>43959</c:v>
                </c:pt>
                <c:pt idx="62">
                  <c:v>43960</c:v>
                </c:pt>
                <c:pt idx="63">
                  <c:v>43961</c:v>
                </c:pt>
                <c:pt idx="64">
                  <c:v>43962</c:v>
                </c:pt>
                <c:pt idx="65">
                  <c:v>43963</c:v>
                </c:pt>
                <c:pt idx="66">
                  <c:v>43964</c:v>
                </c:pt>
                <c:pt idx="67">
                  <c:v>43965</c:v>
                </c:pt>
                <c:pt idx="68">
                  <c:v>43966</c:v>
                </c:pt>
                <c:pt idx="69">
                  <c:v>43967</c:v>
                </c:pt>
                <c:pt idx="70">
                  <c:v>43968</c:v>
                </c:pt>
                <c:pt idx="71">
                  <c:v>43969</c:v>
                </c:pt>
                <c:pt idx="72">
                  <c:v>43970</c:v>
                </c:pt>
                <c:pt idx="73">
                  <c:v>43971</c:v>
                </c:pt>
                <c:pt idx="74">
                  <c:v>43972</c:v>
                </c:pt>
                <c:pt idx="75">
                  <c:v>43973</c:v>
                </c:pt>
                <c:pt idx="76">
                  <c:v>43974</c:v>
                </c:pt>
                <c:pt idx="77">
                  <c:v>43975</c:v>
                </c:pt>
                <c:pt idx="78">
                  <c:v>43976</c:v>
                </c:pt>
                <c:pt idx="79">
                  <c:v>43977</c:v>
                </c:pt>
                <c:pt idx="80">
                  <c:v>43978</c:v>
                </c:pt>
                <c:pt idx="81">
                  <c:v>43979</c:v>
                </c:pt>
                <c:pt idx="82">
                  <c:v>43980</c:v>
                </c:pt>
                <c:pt idx="83">
                  <c:v>43981</c:v>
                </c:pt>
                <c:pt idx="84">
                  <c:v>43982</c:v>
                </c:pt>
                <c:pt idx="85">
                  <c:v>43983</c:v>
                </c:pt>
                <c:pt idx="86">
                  <c:v>43984</c:v>
                </c:pt>
                <c:pt idx="87">
                  <c:v>43985</c:v>
                </c:pt>
                <c:pt idx="88">
                  <c:v>43986</c:v>
                </c:pt>
                <c:pt idx="89">
                  <c:v>43987</c:v>
                </c:pt>
                <c:pt idx="90">
                  <c:v>43988</c:v>
                </c:pt>
                <c:pt idx="91">
                  <c:v>43989</c:v>
                </c:pt>
                <c:pt idx="92">
                  <c:v>43990</c:v>
                </c:pt>
                <c:pt idx="93">
                  <c:v>43991</c:v>
                </c:pt>
                <c:pt idx="94">
                  <c:v>43992</c:v>
                </c:pt>
                <c:pt idx="95">
                  <c:v>43993</c:v>
                </c:pt>
                <c:pt idx="96">
                  <c:v>43994</c:v>
                </c:pt>
                <c:pt idx="97">
                  <c:v>43995</c:v>
                </c:pt>
                <c:pt idx="98">
                  <c:v>43996</c:v>
                </c:pt>
                <c:pt idx="99">
                  <c:v>43997</c:v>
                </c:pt>
                <c:pt idx="100">
                  <c:v>43998</c:v>
                </c:pt>
                <c:pt idx="101">
                  <c:v>43999</c:v>
                </c:pt>
                <c:pt idx="102">
                  <c:v>44000</c:v>
                </c:pt>
                <c:pt idx="103">
                  <c:v>44001</c:v>
                </c:pt>
                <c:pt idx="104">
                  <c:v>44002</c:v>
                </c:pt>
                <c:pt idx="105">
                  <c:v>44003</c:v>
                </c:pt>
                <c:pt idx="106">
                  <c:v>44004</c:v>
                </c:pt>
                <c:pt idx="107">
                  <c:v>44005</c:v>
                </c:pt>
                <c:pt idx="108">
                  <c:v>44006</c:v>
                </c:pt>
                <c:pt idx="109">
                  <c:v>44007</c:v>
                </c:pt>
                <c:pt idx="110">
                  <c:v>44008</c:v>
                </c:pt>
                <c:pt idx="111">
                  <c:v>44009</c:v>
                </c:pt>
                <c:pt idx="112">
                  <c:v>44010</c:v>
                </c:pt>
                <c:pt idx="113">
                  <c:v>44011</c:v>
                </c:pt>
                <c:pt idx="114">
                  <c:v>44012</c:v>
                </c:pt>
                <c:pt idx="115">
                  <c:v>44013</c:v>
                </c:pt>
                <c:pt idx="116">
                  <c:v>44014</c:v>
                </c:pt>
                <c:pt idx="117">
                  <c:v>44015</c:v>
                </c:pt>
                <c:pt idx="118">
                  <c:v>44016</c:v>
                </c:pt>
                <c:pt idx="119">
                  <c:v>44017</c:v>
                </c:pt>
                <c:pt idx="120">
                  <c:v>44018</c:v>
                </c:pt>
                <c:pt idx="121">
                  <c:v>44019</c:v>
                </c:pt>
                <c:pt idx="122">
                  <c:v>44020</c:v>
                </c:pt>
                <c:pt idx="123">
                  <c:v>44021</c:v>
                </c:pt>
                <c:pt idx="124">
                  <c:v>44022</c:v>
                </c:pt>
                <c:pt idx="125">
                  <c:v>44023</c:v>
                </c:pt>
                <c:pt idx="126">
                  <c:v>44024</c:v>
                </c:pt>
                <c:pt idx="127">
                  <c:v>44025</c:v>
                </c:pt>
                <c:pt idx="128">
                  <c:v>44026</c:v>
                </c:pt>
                <c:pt idx="129">
                  <c:v>44027</c:v>
                </c:pt>
                <c:pt idx="130">
                  <c:v>44028</c:v>
                </c:pt>
                <c:pt idx="131">
                  <c:v>44029</c:v>
                </c:pt>
                <c:pt idx="132">
                  <c:v>44030</c:v>
                </c:pt>
                <c:pt idx="133">
                  <c:v>44031</c:v>
                </c:pt>
                <c:pt idx="134">
                  <c:v>44032</c:v>
                </c:pt>
                <c:pt idx="135">
                  <c:v>44033</c:v>
                </c:pt>
                <c:pt idx="136">
                  <c:v>44034</c:v>
                </c:pt>
                <c:pt idx="137">
                  <c:v>44035</c:v>
                </c:pt>
                <c:pt idx="138">
                  <c:v>44036</c:v>
                </c:pt>
                <c:pt idx="139">
                  <c:v>44037</c:v>
                </c:pt>
                <c:pt idx="140">
                  <c:v>44038</c:v>
                </c:pt>
                <c:pt idx="141">
                  <c:v>44039</c:v>
                </c:pt>
                <c:pt idx="142">
                  <c:v>44040</c:v>
                </c:pt>
                <c:pt idx="143">
                  <c:v>44041</c:v>
                </c:pt>
                <c:pt idx="144">
                  <c:v>44042</c:v>
                </c:pt>
                <c:pt idx="145">
                  <c:v>44043</c:v>
                </c:pt>
                <c:pt idx="146">
                  <c:v>44044</c:v>
                </c:pt>
                <c:pt idx="147">
                  <c:v>44045</c:v>
                </c:pt>
                <c:pt idx="148">
                  <c:v>44046</c:v>
                </c:pt>
                <c:pt idx="149">
                  <c:v>44047</c:v>
                </c:pt>
                <c:pt idx="150">
                  <c:v>44048</c:v>
                </c:pt>
                <c:pt idx="151">
                  <c:v>44049</c:v>
                </c:pt>
                <c:pt idx="152">
                  <c:v>44050</c:v>
                </c:pt>
                <c:pt idx="153">
                  <c:v>44051</c:v>
                </c:pt>
                <c:pt idx="154">
                  <c:v>44052</c:v>
                </c:pt>
                <c:pt idx="155">
                  <c:v>44053</c:v>
                </c:pt>
                <c:pt idx="156">
                  <c:v>44054</c:v>
                </c:pt>
                <c:pt idx="157">
                  <c:v>44055</c:v>
                </c:pt>
                <c:pt idx="158">
                  <c:v>44056</c:v>
                </c:pt>
                <c:pt idx="159">
                  <c:v>44057</c:v>
                </c:pt>
                <c:pt idx="160">
                  <c:v>44058</c:v>
                </c:pt>
                <c:pt idx="161">
                  <c:v>44059</c:v>
                </c:pt>
                <c:pt idx="162">
                  <c:v>44060</c:v>
                </c:pt>
                <c:pt idx="163">
                  <c:v>44061</c:v>
                </c:pt>
                <c:pt idx="164">
                  <c:v>44062</c:v>
                </c:pt>
                <c:pt idx="165">
                  <c:v>44063</c:v>
                </c:pt>
                <c:pt idx="166">
                  <c:v>44064</c:v>
                </c:pt>
                <c:pt idx="167">
                  <c:v>44065</c:v>
                </c:pt>
                <c:pt idx="168">
                  <c:v>44066</c:v>
                </c:pt>
                <c:pt idx="169">
                  <c:v>44067</c:v>
                </c:pt>
                <c:pt idx="170">
                  <c:v>44068</c:v>
                </c:pt>
                <c:pt idx="171">
                  <c:v>44069</c:v>
                </c:pt>
                <c:pt idx="172">
                  <c:v>44070</c:v>
                </c:pt>
                <c:pt idx="173">
                  <c:v>44071</c:v>
                </c:pt>
                <c:pt idx="174">
                  <c:v>44072</c:v>
                </c:pt>
                <c:pt idx="175">
                  <c:v>44073</c:v>
                </c:pt>
                <c:pt idx="176">
                  <c:v>44074</c:v>
                </c:pt>
                <c:pt idx="177">
                  <c:v>44075</c:v>
                </c:pt>
                <c:pt idx="178">
                  <c:v>44076</c:v>
                </c:pt>
                <c:pt idx="179">
                  <c:v>44077</c:v>
                </c:pt>
                <c:pt idx="180">
                  <c:v>44078</c:v>
                </c:pt>
                <c:pt idx="181">
                  <c:v>44079</c:v>
                </c:pt>
                <c:pt idx="182">
                  <c:v>44080</c:v>
                </c:pt>
                <c:pt idx="183">
                  <c:v>44081</c:v>
                </c:pt>
                <c:pt idx="184">
                  <c:v>44082</c:v>
                </c:pt>
                <c:pt idx="185">
                  <c:v>44083</c:v>
                </c:pt>
                <c:pt idx="186">
                  <c:v>44084</c:v>
                </c:pt>
                <c:pt idx="187">
                  <c:v>44085</c:v>
                </c:pt>
                <c:pt idx="188">
                  <c:v>44086</c:v>
                </c:pt>
                <c:pt idx="189">
                  <c:v>44087</c:v>
                </c:pt>
                <c:pt idx="190">
                  <c:v>44088</c:v>
                </c:pt>
                <c:pt idx="191">
                  <c:v>44089</c:v>
                </c:pt>
                <c:pt idx="192">
                  <c:v>44090</c:v>
                </c:pt>
                <c:pt idx="193">
                  <c:v>44091</c:v>
                </c:pt>
                <c:pt idx="194">
                  <c:v>44092</c:v>
                </c:pt>
                <c:pt idx="195">
                  <c:v>44093</c:v>
                </c:pt>
                <c:pt idx="196">
                  <c:v>44094</c:v>
                </c:pt>
                <c:pt idx="197">
                  <c:v>44095</c:v>
                </c:pt>
                <c:pt idx="198">
                  <c:v>44096</c:v>
                </c:pt>
                <c:pt idx="199">
                  <c:v>44097</c:v>
                </c:pt>
                <c:pt idx="200">
                  <c:v>44098</c:v>
                </c:pt>
                <c:pt idx="201">
                  <c:v>44099</c:v>
                </c:pt>
                <c:pt idx="202">
                  <c:v>44100</c:v>
                </c:pt>
                <c:pt idx="203">
                  <c:v>44101</c:v>
                </c:pt>
                <c:pt idx="204">
                  <c:v>44102</c:v>
                </c:pt>
                <c:pt idx="205">
                  <c:v>44103</c:v>
                </c:pt>
                <c:pt idx="206">
                  <c:v>44104</c:v>
                </c:pt>
                <c:pt idx="207">
                  <c:v>44105</c:v>
                </c:pt>
                <c:pt idx="208">
                  <c:v>44106</c:v>
                </c:pt>
                <c:pt idx="209">
                  <c:v>44107</c:v>
                </c:pt>
                <c:pt idx="210">
                  <c:v>44108</c:v>
                </c:pt>
                <c:pt idx="211">
                  <c:v>44109</c:v>
                </c:pt>
                <c:pt idx="212">
                  <c:v>44110</c:v>
                </c:pt>
                <c:pt idx="213">
                  <c:v>44111</c:v>
                </c:pt>
                <c:pt idx="214">
                  <c:v>44112</c:v>
                </c:pt>
                <c:pt idx="215">
                  <c:v>44113</c:v>
                </c:pt>
                <c:pt idx="216">
                  <c:v>44114</c:v>
                </c:pt>
                <c:pt idx="217">
                  <c:v>44115</c:v>
                </c:pt>
                <c:pt idx="218">
                  <c:v>44116</c:v>
                </c:pt>
                <c:pt idx="219">
                  <c:v>44117</c:v>
                </c:pt>
                <c:pt idx="220">
                  <c:v>44118</c:v>
                </c:pt>
                <c:pt idx="221">
                  <c:v>44119</c:v>
                </c:pt>
                <c:pt idx="222">
                  <c:v>44120</c:v>
                </c:pt>
                <c:pt idx="223">
                  <c:v>44121</c:v>
                </c:pt>
                <c:pt idx="224">
                  <c:v>44122</c:v>
                </c:pt>
                <c:pt idx="225">
                  <c:v>44123</c:v>
                </c:pt>
                <c:pt idx="226">
                  <c:v>44124</c:v>
                </c:pt>
                <c:pt idx="227">
                  <c:v>44125</c:v>
                </c:pt>
                <c:pt idx="228">
                  <c:v>44126</c:v>
                </c:pt>
                <c:pt idx="229">
                  <c:v>44127</c:v>
                </c:pt>
                <c:pt idx="230">
                  <c:v>44128</c:v>
                </c:pt>
                <c:pt idx="231">
                  <c:v>44129</c:v>
                </c:pt>
                <c:pt idx="232">
                  <c:v>44130</c:v>
                </c:pt>
                <c:pt idx="233">
                  <c:v>44131</c:v>
                </c:pt>
                <c:pt idx="234">
                  <c:v>44132</c:v>
                </c:pt>
                <c:pt idx="235">
                  <c:v>44133</c:v>
                </c:pt>
                <c:pt idx="236">
                  <c:v>44134</c:v>
                </c:pt>
                <c:pt idx="237">
                  <c:v>44135</c:v>
                </c:pt>
                <c:pt idx="238">
                  <c:v>44136</c:v>
                </c:pt>
                <c:pt idx="239">
                  <c:v>44137</c:v>
                </c:pt>
                <c:pt idx="240">
                  <c:v>44138</c:v>
                </c:pt>
                <c:pt idx="241">
                  <c:v>44139</c:v>
                </c:pt>
                <c:pt idx="242">
                  <c:v>44140</c:v>
                </c:pt>
                <c:pt idx="243">
                  <c:v>44141</c:v>
                </c:pt>
                <c:pt idx="244">
                  <c:v>44142</c:v>
                </c:pt>
                <c:pt idx="245">
                  <c:v>44143</c:v>
                </c:pt>
                <c:pt idx="246">
                  <c:v>44144</c:v>
                </c:pt>
                <c:pt idx="247">
                  <c:v>44145</c:v>
                </c:pt>
                <c:pt idx="248">
                  <c:v>44146</c:v>
                </c:pt>
                <c:pt idx="249">
                  <c:v>44147</c:v>
                </c:pt>
                <c:pt idx="250">
                  <c:v>44148</c:v>
                </c:pt>
                <c:pt idx="251">
                  <c:v>44149</c:v>
                </c:pt>
                <c:pt idx="252">
                  <c:v>44150</c:v>
                </c:pt>
                <c:pt idx="253">
                  <c:v>44151</c:v>
                </c:pt>
                <c:pt idx="254">
                  <c:v>44152</c:v>
                </c:pt>
                <c:pt idx="255">
                  <c:v>44153</c:v>
                </c:pt>
                <c:pt idx="256">
                  <c:v>44154</c:v>
                </c:pt>
                <c:pt idx="257">
                  <c:v>44155</c:v>
                </c:pt>
                <c:pt idx="258">
                  <c:v>44156</c:v>
                </c:pt>
                <c:pt idx="259">
                  <c:v>44157</c:v>
                </c:pt>
                <c:pt idx="260">
                  <c:v>44158</c:v>
                </c:pt>
                <c:pt idx="261">
                  <c:v>44159</c:v>
                </c:pt>
                <c:pt idx="262">
                  <c:v>44160</c:v>
                </c:pt>
                <c:pt idx="263">
                  <c:v>44161</c:v>
                </c:pt>
                <c:pt idx="264">
                  <c:v>44162</c:v>
                </c:pt>
                <c:pt idx="265">
                  <c:v>44163</c:v>
                </c:pt>
                <c:pt idx="266">
                  <c:v>44164</c:v>
                </c:pt>
                <c:pt idx="267">
                  <c:v>44165</c:v>
                </c:pt>
                <c:pt idx="268">
                  <c:v>44166</c:v>
                </c:pt>
                <c:pt idx="269">
                  <c:v>44167</c:v>
                </c:pt>
                <c:pt idx="270">
                  <c:v>44168</c:v>
                </c:pt>
                <c:pt idx="271">
                  <c:v>44169</c:v>
                </c:pt>
                <c:pt idx="272">
                  <c:v>44170</c:v>
                </c:pt>
                <c:pt idx="273">
                  <c:v>44171</c:v>
                </c:pt>
                <c:pt idx="274">
                  <c:v>44172</c:v>
                </c:pt>
                <c:pt idx="275">
                  <c:v>44173</c:v>
                </c:pt>
                <c:pt idx="276">
                  <c:v>44174</c:v>
                </c:pt>
                <c:pt idx="277">
                  <c:v>44175</c:v>
                </c:pt>
                <c:pt idx="278">
                  <c:v>44176</c:v>
                </c:pt>
                <c:pt idx="279">
                  <c:v>44177</c:v>
                </c:pt>
                <c:pt idx="280">
                  <c:v>44178</c:v>
                </c:pt>
                <c:pt idx="281">
                  <c:v>44179</c:v>
                </c:pt>
                <c:pt idx="282">
                  <c:v>44180</c:v>
                </c:pt>
                <c:pt idx="283">
                  <c:v>44181</c:v>
                </c:pt>
                <c:pt idx="284">
                  <c:v>44182</c:v>
                </c:pt>
                <c:pt idx="285">
                  <c:v>44183</c:v>
                </c:pt>
                <c:pt idx="286">
                  <c:v>44184</c:v>
                </c:pt>
                <c:pt idx="287">
                  <c:v>44185</c:v>
                </c:pt>
                <c:pt idx="288">
                  <c:v>44186</c:v>
                </c:pt>
                <c:pt idx="289">
                  <c:v>44187</c:v>
                </c:pt>
                <c:pt idx="290">
                  <c:v>44188</c:v>
                </c:pt>
                <c:pt idx="291">
                  <c:v>44189</c:v>
                </c:pt>
                <c:pt idx="292">
                  <c:v>44190</c:v>
                </c:pt>
                <c:pt idx="293">
                  <c:v>44191</c:v>
                </c:pt>
                <c:pt idx="294">
                  <c:v>44192</c:v>
                </c:pt>
                <c:pt idx="295">
                  <c:v>44193</c:v>
                </c:pt>
                <c:pt idx="296">
                  <c:v>44194</c:v>
                </c:pt>
                <c:pt idx="297">
                  <c:v>44195</c:v>
                </c:pt>
                <c:pt idx="298">
                  <c:v>44196</c:v>
                </c:pt>
                <c:pt idx="299">
                  <c:v>44197</c:v>
                </c:pt>
                <c:pt idx="300">
                  <c:v>44198</c:v>
                </c:pt>
                <c:pt idx="301">
                  <c:v>44199</c:v>
                </c:pt>
                <c:pt idx="302">
                  <c:v>44200</c:v>
                </c:pt>
                <c:pt idx="303">
                  <c:v>44201</c:v>
                </c:pt>
                <c:pt idx="304">
                  <c:v>44202</c:v>
                </c:pt>
                <c:pt idx="305">
                  <c:v>44203</c:v>
                </c:pt>
                <c:pt idx="306">
                  <c:v>44204</c:v>
                </c:pt>
                <c:pt idx="307">
                  <c:v>44205</c:v>
                </c:pt>
                <c:pt idx="308">
                  <c:v>44206</c:v>
                </c:pt>
                <c:pt idx="309">
                  <c:v>44207</c:v>
                </c:pt>
                <c:pt idx="310">
                  <c:v>44208</c:v>
                </c:pt>
                <c:pt idx="311">
                  <c:v>44209</c:v>
                </c:pt>
                <c:pt idx="312">
                  <c:v>44210</c:v>
                </c:pt>
                <c:pt idx="313">
                  <c:v>44211</c:v>
                </c:pt>
                <c:pt idx="314">
                  <c:v>44212</c:v>
                </c:pt>
                <c:pt idx="315">
                  <c:v>44213</c:v>
                </c:pt>
              </c:numCache>
            </c:numRef>
          </c:cat>
          <c:val>
            <c:numRef>
              <c:f>'TS_COVID-19_BG'!$AO$2:$AO$317</c:f>
              <c:numCache>
                <c:formatCode>0.00</c:formatCode>
                <c:ptCount val="316"/>
                <c:pt idx="20">
                  <c:v>6.557377049180328</c:v>
                </c:pt>
                <c:pt idx="21">
                  <c:v>10.4</c:v>
                </c:pt>
                <c:pt idx="22">
                  <c:v>11.504424778761061</c:v>
                </c:pt>
                <c:pt idx="23">
                  <c:v>9.5890410958904102</c:v>
                </c:pt>
                <c:pt idx="24">
                  <c:v>8.695652173913043</c:v>
                </c:pt>
                <c:pt idx="25">
                  <c:v>10.05586592178771</c:v>
                </c:pt>
                <c:pt idx="26">
                  <c:v>12.138728323699421</c:v>
                </c:pt>
                <c:pt idx="27">
                  <c:v>13.541666666666666</c:v>
                </c:pt>
                <c:pt idx="28">
                  <c:v>10.476190476190476</c:v>
                </c:pt>
                <c:pt idx="29">
                  <c:v>12.935323383084576</c:v>
                </c:pt>
                <c:pt idx="30">
                  <c:v>12.935323383084576</c:v>
                </c:pt>
                <c:pt idx="31">
                  <c:v>11.587982832618025</c:v>
                </c:pt>
                <c:pt idx="43">
                  <c:v>12.686567164179104</c:v>
                </c:pt>
                <c:pt idx="45">
                  <c:v>14.122137404580155</c:v>
                </c:pt>
                <c:pt idx="46">
                  <c:v>13.703703703703704</c:v>
                </c:pt>
                <c:pt idx="47">
                  <c:v>14.539007092198581</c:v>
                </c:pt>
                <c:pt idx="48">
                  <c:v>12.671232876712329</c:v>
                </c:pt>
                <c:pt idx="49">
                  <c:v>13.621262458471762</c:v>
                </c:pt>
                <c:pt idx="50">
                  <c:v>12.956810631229235</c:v>
                </c:pt>
                <c:pt idx="51">
                  <c:v>13.588850174216027</c:v>
                </c:pt>
                <c:pt idx="52">
                  <c:v>12.258064516129032</c:v>
                </c:pt>
                <c:pt idx="53">
                  <c:v>12.618296529968454</c:v>
                </c:pt>
                <c:pt idx="54">
                  <c:v>13.564668769716087</c:v>
                </c:pt>
                <c:pt idx="55">
                  <c:v>12.461059190031152</c:v>
                </c:pt>
                <c:pt idx="56">
                  <c:v>12.341772151898734</c:v>
                </c:pt>
                <c:pt idx="57">
                  <c:v>11.708860759493671</c:v>
                </c:pt>
                <c:pt idx="58">
                  <c:v>12.341772151898734</c:v>
                </c:pt>
                <c:pt idx="59">
                  <c:v>10.764872521246458</c:v>
                </c:pt>
                <c:pt idx="60">
                  <c:v>12.112676056338028</c:v>
                </c:pt>
                <c:pt idx="61">
                  <c:v>12.928759894459102</c:v>
                </c:pt>
                <c:pt idx="62">
                  <c:v>14.395886889460154</c:v>
                </c:pt>
                <c:pt idx="63">
                  <c:v>15.064935064935064</c:v>
                </c:pt>
                <c:pt idx="64">
                  <c:v>13.586956521739129</c:v>
                </c:pt>
                <c:pt idx="65">
                  <c:v>13.972602739726028</c:v>
                </c:pt>
                <c:pt idx="66">
                  <c:v>13.972602739726028</c:v>
                </c:pt>
                <c:pt idx="67">
                  <c:v>13.972602739726028</c:v>
                </c:pt>
                <c:pt idx="68">
                  <c:v>15.264797507788161</c:v>
                </c:pt>
                <c:pt idx="69">
                  <c:v>13.975155279503104</c:v>
                </c:pt>
                <c:pt idx="70">
                  <c:v>14.241486068111456</c:v>
                </c:pt>
                <c:pt idx="71">
                  <c:v>13.069908814589665</c:v>
                </c:pt>
                <c:pt idx="72">
                  <c:v>12.040133779264215</c:v>
                </c:pt>
                <c:pt idx="73">
                  <c:v>11.578947368421053</c:v>
                </c:pt>
                <c:pt idx="74">
                  <c:v>10.801393728222997</c:v>
                </c:pt>
                <c:pt idx="75">
                  <c:v>11.24031007751938</c:v>
                </c:pt>
                <c:pt idx="76">
                  <c:v>11.24031007751938</c:v>
                </c:pt>
                <c:pt idx="78">
                  <c:v>8.5106382978723403</c:v>
                </c:pt>
                <c:pt idx="80">
                  <c:v>10.138248847926267</c:v>
                </c:pt>
                <c:pt idx="81">
                  <c:v>10.1010101010101</c:v>
                </c:pt>
                <c:pt idx="84">
                  <c:v>10.559006211180124</c:v>
                </c:pt>
                <c:pt idx="87">
                  <c:v>6.8181818181818175</c:v>
                </c:pt>
                <c:pt idx="88">
                  <c:v>5.6737588652482271</c:v>
                </c:pt>
                <c:pt idx="90">
                  <c:v>8.1632653061224492</c:v>
                </c:pt>
                <c:pt idx="91">
                  <c:v>7.741935483870968</c:v>
                </c:pt>
                <c:pt idx="92">
                  <c:v>7.59493670886076</c:v>
                </c:pt>
                <c:pt idx="93">
                  <c:v>8.5526315789473681</c:v>
                </c:pt>
                <c:pt idx="94">
                  <c:v>9.316770186335404</c:v>
                </c:pt>
                <c:pt idx="95">
                  <c:v>9.0909090909090917</c:v>
                </c:pt>
                <c:pt idx="96">
                  <c:v>7.3529411764705888</c:v>
                </c:pt>
                <c:pt idx="97">
                  <c:v>6.9767441860465116</c:v>
                </c:pt>
                <c:pt idx="98">
                  <c:v>6.4777327935222671</c:v>
                </c:pt>
                <c:pt idx="99">
                  <c:v>6.1475409836065573</c:v>
                </c:pt>
                <c:pt idx="100">
                  <c:v>5.5335968379446641</c:v>
                </c:pt>
                <c:pt idx="101">
                  <c:v>4.868913857677903</c:v>
                </c:pt>
                <c:pt idx="102">
                  <c:v>4.3478260869565215</c:v>
                </c:pt>
                <c:pt idx="103">
                  <c:v>4.4982698961937722</c:v>
                </c:pt>
                <c:pt idx="104">
                  <c:v>5.4140127388535033</c:v>
                </c:pt>
                <c:pt idx="105">
                  <c:v>4.0372670807453419</c:v>
                </c:pt>
                <c:pt idx="106">
                  <c:v>4.0372670807453419</c:v>
                </c:pt>
                <c:pt idx="107">
                  <c:v>3.225806451612903</c:v>
                </c:pt>
                <c:pt idx="108">
                  <c:v>3.5911602209944751</c:v>
                </c:pt>
                <c:pt idx="109">
                  <c:v>4.1025641025641022</c:v>
                </c:pt>
                <c:pt idx="110">
                  <c:v>4.1666666666666661</c:v>
                </c:pt>
                <c:pt idx="111">
                  <c:v>4.591836734693878</c:v>
                </c:pt>
                <c:pt idx="112">
                  <c:v>4.7281323877068555</c:v>
                </c:pt>
                <c:pt idx="113">
                  <c:v>5.9101654846335698</c:v>
                </c:pt>
                <c:pt idx="114">
                  <c:v>7.1428571428571423</c:v>
                </c:pt>
                <c:pt idx="115">
                  <c:v>7.3563218390804597</c:v>
                </c:pt>
                <c:pt idx="116">
                  <c:v>7.1748878923766819</c:v>
                </c:pt>
                <c:pt idx="117">
                  <c:v>6.9977426636568847</c:v>
                </c:pt>
                <c:pt idx="118">
                  <c:v>6.4444444444444446</c:v>
                </c:pt>
                <c:pt idx="119">
                  <c:v>6.2634989200863922</c:v>
                </c:pt>
                <c:pt idx="120">
                  <c:v>6.1135371179039302</c:v>
                </c:pt>
                <c:pt idx="121">
                  <c:v>6.1702127659574471</c:v>
                </c:pt>
                <c:pt idx="122">
                  <c:v>6.625258799171843</c:v>
                </c:pt>
                <c:pt idx="123">
                  <c:v>5.8232931726907635</c:v>
                </c:pt>
                <c:pt idx="124" formatCode="General">
                  <c:v>5.3333333333333339</c:v>
                </c:pt>
                <c:pt idx="125" formatCode="General">
                  <c:v>6.2015503875968996</c:v>
                </c:pt>
                <c:pt idx="126" formatCode="General">
                  <c:v>6.2030075187969924</c:v>
                </c:pt>
                <c:pt idx="127" formatCode="General">
                  <c:v>6.1682242990654199</c:v>
                </c:pt>
                <c:pt idx="128" formatCode="General">
                  <c:v>5.4820415879017013</c:v>
                </c:pt>
                <c:pt idx="129" formatCode="General">
                  <c:v>4.900181488203267</c:v>
                </c:pt>
                <c:pt idx="130" formatCode="General">
                  <c:v>4.8695652173913047</c:v>
                </c:pt>
                <c:pt idx="131" formatCode="General">
                  <c:v>4.8109965635738838</c:v>
                </c:pt>
                <c:pt idx="132" formatCode="General">
                  <c:v>5.4455445544554459</c:v>
                </c:pt>
                <c:pt idx="133" formatCode="General">
                  <c:v>5.6198347107438016</c:v>
                </c:pt>
                <c:pt idx="134" formatCode="General">
                  <c:v>5.5737704918032787</c:v>
                </c:pt>
                <c:pt idx="135" formatCode="General">
                  <c:v>5.4487179487179489</c:v>
                </c:pt>
                <c:pt idx="136" formatCode="General">
                  <c:v>4.983922829581994</c:v>
                </c:pt>
                <c:pt idx="137" formatCode="General">
                  <c:v>3.7383177570093453</c:v>
                </c:pt>
                <c:pt idx="138" formatCode="General">
                  <c:v>4.0601503759398501</c:v>
                </c:pt>
                <c:pt idx="139" formatCode="General">
                  <c:v>4.1853512705530642</c:v>
                </c:pt>
                <c:pt idx="140" formatCode="General">
                  <c:v>4.7550432276657064</c:v>
                </c:pt>
                <c:pt idx="141" formatCode="General">
                  <c:v>4.9853372434017595</c:v>
                </c:pt>
                <c:pt idx="142" formatCode="General">
                  <c:v>5.685131195335277</c:v>
                </c:pt>
                <c:pt idx="143" formatCode="General">
                  <c:v>5.7224606580829755</c:v>
                </c:pt>
                <c:pt idx="144" formatCode="General">
                  <c:v>5.1246537396121887</c:v>
                </c:pt>
                <c:pt idx="145" formatCode="General">
                  <c:v>4.5272969374167777</c:v>
                </c:pt>
                <c:pt idx="146" formatCode="General">
                  <c:v>5.3984575835475574</c:v>
                </c:pt>
                <c:pt idx="147" formatCode="General">
                  <c:v>5.4224464060529636</c:v>
                </c:pt>
                <c:pt idx="148" formatCode="General">
                  <c:v>5.6511056511056514</c:v>
                </c:pt>
                <c:pt idx="149" formatCode="General">
                  <c:v>5.2247873633049817</c:v>
                </c:pt>
                <c:pt idx="150" formatCode="General">
                  <c:v>5.2247873633049817</c:v>
                </c:pt>
                <c:pt idx="151" formatCode="General">
                  <c:v>5.0458715596330279</c:v>
                </c:pt>
                <c:pt idx="152" formatCode="General">
                  <c:v>5.3775743707093824</c:v>
                </c:pt>
                <c:pt idx="153" formatCode="General">
                  <c:v>6.4177362893815637</c:v>
                </c:pt>
                <c:pt idx="154" formatCode="General">
                  <c:v>6.4858490566037732</c:v>
                </c:pt>
                <c:pt idx="155" formatCode="General">
                  <c:v>6.3604240282685502</c:v>
                </c:pt>
                <c:pt idx="156" formatCode="General">
                  <c:v>6.3231850117096018</c:v>
                </c:pt>
                <c:pt idx="157" formatCode="General">
                  <c:v>7.4332171893147505</c:v>
                </c:pt>
                <c:pt idx="158" formatCode="General">
                  <c:v>7.5539568345323742</c:v>
                </c:pt>
                <c:pt idx="159" formatCode="General">
                  <c:v>7.6456310679611645</c:v>
                </c:pt>
                <c:pt idx="160" formatCode="General">
                  <c:v>7.1516646115906291</c:v>
                </c:pt>
                <c:pt idx="161" formatCode="General">
                  <c:v>6.7817509247842178</c:v>
                </c:pt>
                <c:pt idx="162" formatCode="General">
                  <c:v>6.9392812887236683</c:v>
                </c:pt>
                <c:pt idx="163" formatCode="General">
                  <c:v>7.291666666666667</c:v>
                </c:pt>
                <c:pt idx="164" formatCode="General">
                  <c:v>7.8005115089514065</c:v>
                </c:pt>
                <c:pt idx="165" formatCode="General">
                  <c:v>7.9787234042553195</c:v>
                </c:pt>
                <c:pt idx="166" formatCode="General">
                  <c:v>8.2245430809399469</c:v>
                </c:pt>
                <c:pt idx="167" formatCode="General">
                  <c:v>9.945504087193461</c:v>
                </c:pt>
                <c:pt idx="168" formatCode="General">
                  <c:v>9.9596231493943481</c:v>
                </c:pt>
                <c:pt idx="169" formatCode="General">
                  <c:v>9.9328859060402692</c:v>
                </c:pt>
                <c:pt idx="170" formatCode="General">
                  <c:v>9.1036414565826327</c:v>
                </c:pt>
                <c:pt idx="171" formatCode="General">
                  <c:v>8.9510489510489517</c:v>
                </c:pt>
                <c:pt idx="172" formatCode="General">
                  <c:v>8.097165991902834</c:v>
                </c:pt>
                <c:pt idx="173" formatCode="General">
                  <c:v>8.9531680440771346</c:v>
                </c:pt>
                <c:pt idx="174" formatCode="General">
                  <c:v>8.286516853932584</c:v>
                </c:pt>
                <c:pt idx="175" formatCode="General">
                  <c:v>8.4370677731673585</c:v>
                </c:pt>
                <c:pt idx="176" formatCode="General">
                  <c:v>8.677685950413224</c:v>
                </c:pt>
                <c:pt idx="177" formatCode="General">
                  <c:v>8.9408528198074286</c:v>
                </c:pt>
                <c:pt idx="178" formatCode="General">
                  <c:v>8.4124830393487109</c:v>
                </c:pt>
                <c:pt idx="179" formatCode="General">
                  <c:v>8.3113456464379958</c:v>
                </c:pt>
                <c:pt idx="180" formatCode="General">
                  <c:v>7.9842931937172779</c:v>
                </c:pt>
                <c:pt idx="181" formatCode="General">
                  <c:v>7.3394495412844041</c:v>
                </c:pt>
                <c:pt idx="182" formatCode="General">
                  <c:v>7.5496688741721858</c:v>
                </c:pt>
                <c:pt idx="183" formatCode="General">
                  <c:v>7.0496083550913839</c:v>
                </c:pt>
                <c:pt idx="184" formatCode="General">
                  <c:v>6.8564036222509701</c:v>
                </c:pt>
                <c:pt idx="185" formatCode="General">
                  <c:v>7.4803149606299222</c:v>
                </c:pt>
                <c:pt idx="186" formatCode="General">
                  <c:v>7.9681274900398407</c:v>
                </c:pt>
                <c:pt idx="187" formatCode="General">
                  <c:v>7.3726541554959777</c:v>
                </c:pt>
                <c:pt idx="188" formatCode="General">
                  <c:v>7.6190476190476195</c:v>
                </c:pt>
                <c:pt idx="189" formatCode="General">
                  <c:v>7.2010869565217392</c:v>
                </c:pt>
                <c:pt idx="190" formatCode="General">
                  <c:v>7.1621621621621623</c:v>
                </c:pt>
                <c:pt idx="191" formatCode="General">
                  <c:v>6.7123287671232879</c:v>
                </c:pt>
                <c:pt idx="192" formatCode="General">
                  <c:v>6.2670299727520433</c:v>
                </c:pt>
                <c:pt idx="193" formatCode="General">
                  <c:v>5.779569892473118</c:v>
                </c:pt>
                <c:pt idx="194" formatCode="General">
                  <c:v>4.435483870967742</c:v>
                </c:pt>
                <c:pt idx="195" formatCode="General">
                  <c:v>4.6703296703296706</c:v>
                </c:pt>
                <c:pt idx="196" formatCode="General">
                  <c:v>5.1175656984785611</c:v>
                </c:pt>
                <c:pt idx="197" formatCode="General">
                  <c:v>4.8746518105849583</c:v>
                </c:pt>
                <c:pt idx="198" formatCode="General">
                  <c:v>4.6218487394957988</c:v>
                </c:pt>
                <c:pt idx="199" formatCode="General">
                  <c:v>4.3296089385474863</c:v>
                </c:pt>
                <c:pt idx="200" formatCode="General">
                  <c:v>3.9944903581267219</c:v>
                </c:pt>
                <c:pt idx="201" formatCode="General">
                  <c:v>4.032258064516129</c:v>
                </c:pt>
                <c:pt idx="202" formatCode="General">
                  <c:v>4.6035805626598467</c:v>
                </c:pt>
                <c:pt idx="203" formatCode="General">
                  <c:v>4.5512010113780024</c:v>
                </c:pt>
                <c:pt idx="204" formatCode="General">
                  <c:v>5.1637279596977326</c:v>
                </c:pt>
                <c:pt idx="205" formatCode="General">
                  <c:v>5.384615384615385</c:v>
                </c:pt>
                <c:pt idx="206" formatCode="General">
                  <c:v>5.4054054054054053</c:v>
                </c:pt>
                <c:pt idx="207" formatCode="General">
                  <c:v>5.2568697729988054</c:v>
                </c:pt>
                <c:pt idx="208" formatCode="General">
                  <c:v>5.4842473745624272</c:v>
                </c:pt>
                <c:pt idx="209" formatCode="General">
                  <c:v>5.636978579481398</c:v>
                </c:pt>
                <c:pt idx="210" formatCode="General">
                  <c:v>5.9210526315789469</c:v>
                </c:pt>
                <c:pt idx="211" formatCode="General">
                  <c:v>6.1068702290076331</c:v>
                </c:pt>
                <c:pt idx="212" formatCode="General">
                  <c:v>6.3440860215053769</c:v>
                </c:pt>
                <c:pt idx="213" formatCode="General">
                  <c:v>5.8702368692070035</c:v>
                </c:pt>
                <c:pt idx="214" formatCode="General">
                  <c:v>5.1306873184898354</c:v>
                </c:pt>
                <c:pt idx="215" formatCode="General">
                  <c:v>5.2681091251175918</c:v>
                </c:pt>
                <c:pt idx="216" formatCode="General">
                  <c:v>5.1282051282051277</c:v>
                </c:pt>
                <c:pt idx="217" formatCode="General">
                  <c:v>4.9621530698065603</c:v>
                </c:pt>
                <c:pt idx="218" formatCode="General">
                  <c:v>5.1452282157676343</c:v>
                </c:pt>
                <c:pt idx="219" formatCode="General">
                  <c:v>5.3235053235053238</c:v>
                </c:pt>
                <c:pt idx="220" formatCode="General">
                  <c:v>4.8967100229533278</c:v>
                </c:pt>
                <c:pt idx="221" formatCode="General">
                  <c:v>4.8550724637681162</c:v>
                </c:pt>
                <c:pt idx="222" formatCode="General">
                  <c:v>5.1893408134642351</c:v>
                </c:pt>
                <c:pt idx="223" formatCode="General">
                  <c:v>5.2413793103448274</c:v>
                </c:pt>
                <c:pt idx="224" formatCode="General">
                  <c:v>5.3234501347708889</c:v>
                </c:pt>
                <c:pt idx="225" formatCode="General">
                  <c:v>4.9333333333333336</c:v>
                </c:pt>
                <c:pt idx="226" formatCode="General">
                  <c:v>5.6338028169014089</c:v>
                </c:pt>
                <c:pt idx="227" formatCode="General">
                  <c:v>5.6950398040416417</c:v>
                </c:pt>
                <c:pt idx="228" formatCode="General">
                  <c:v>6.1778290993071598</c:v>
                </c:pt>
                <c:pt idx="229" formatCode="General">
                  <c:v>6.25</c:v>
                </c:pt>
                <c:pt idx="230" formatCode="General">
                  <c:v>6.7338282078472966</c:v>
                </c:pt>
                <c:pt idx="231" formatCode="General">
                  <c:v>6.9838056680161946</c:v>
                </c:pt>
                <c:pt idx="232" formatCode="General">
                  <c:v>7.1709233791748526</c:v>
                </c:pt>
                <c:pt idx="233" formatCode="General">
                  <c:v>6.995305164319249</c:v>
                </c:pt>
                <c:pt idx="234" formatCode="General">
                  <c:v>6.5403698691926024</c:v>
                </c:pt>
                <c:pt idx="235" formatCode="General">
                  <c:v>6.9948186528497409</c:v>
                </c:pt>
                <c:pt idx="236" formatCode="General">
                  <c:v>7.0286195286195285</c:v>
                </c:pt>
                <c:pt idx="237" formatCode="General">
                  <c:v>6.7429505516959543</c:v>
                </c:pt>
                <c:pt idx="238" formatCode="General">
                  <c:v>6.3552833078101072</c:v>
                </c:pt>
                <c:pt idx="239" formatCode="General">
                  <c:v>6.3059701492537314</c:v>
                </c:pt>
                <c:pt idx="240" formatCode="General">
                  <c:v>6.335797254487856</c:v>
                </c:pt>
                <c:pt idx="241" formatCode="General">
                  <c:v>7.1868583162217652</c:v>
                </c:pt>
                <c:pt idx="242" formatCode="General">
                  <c:v>7.4898151049827639</c:v>
                </c:pt>
                <c:pt idx="243" formatCode="General">
                  <c:v>7.3014018691588785</c:v>
                </c:pt>
                <c:pt idx="244" formatCode="General">
                  <c:v>7.2130227336514166</c:v>
                </c:pt>
                <c:pt idx="245" formatCode="General">
                  <c:v>7.2947510094212644</c:v>
                </c:pt>
                <c:pt idx="246" formatCode="General">
                  <c:v>7.1166928309785451</c:v>
                </c:pt>
                <c:pt idx="247" formatCode="General">
                  <c:v>6.7432567432567438</c:v>
                </c:pt>
                <c:pt idx="248" formatCode="General">
                  <c:v>6.7049808429118771</c:v>
                </c:pt>
                <c:pt idx="249" formatCode="General">
                  <c:v>6.1634658329611431</c:v>
                </c:pt>
                <c:pt idx="250" formatCode="General">
                  <c:v>5.9563758389261743</c:v>
                </c:pt>
                <c:pt idx="251" formatCode="General">
                  <c:v>5.8193574459486763</c:v>
                </c:pt>
                <c:pt idx="252" formatCode="General">
                  <c:v>5.7104142469996129</c:v>
                </c:pt>
                <c:pt idx="253" formatCode="General">
                  <c:v>5.5841433199923767</c:v>
                </c:pt>
                <c:pt idx="254" formatCode="General">
                  <c:v>5.3801606575751917</c:v>
                </c:pt>
                <c:pt idx="255" formatCode="General">
                  <c:v>5.5464030752333882</c:v>
                </c:pt>
                <c:pt idx="256" formatCode="General">
                  <c:v>5.5604903179960914</c:v>
                </c:pt>
                <c:pt idx="257" formatCode="General">
                  <c:v>5.852330724736305</c:v>
                </c:pt>
                <c:pt idx="258" formatCode="General">
                  <c:v>6.4456411982497475</c:v>
                </c:pt>
                <c:pt idx="259" formatCode="General">
                  <c:v>6.5880833198772804</c:v>
                </c:pt>
                <c:pt idx="260" formatCode="General">
                  <c:v>6.4251968503937009</c:v>
                </c:pt>
                <c:pt idx="261" formatCode="General">
                  <c:v>6.3636363636363633</c:v>
                </c:pt>
                <c:pt idx="262" formatCode="General">
                  <c:v>6.1586802827965439</c:v>
                </c:pt>
                <c:pt idx="263" formatCode="General">
                  <c:v>6.2614538790470364</c:v>
                </c:pt>
                <c:pt idx="264" formatCode="General">
                  <c:v>6.4613072877535691</c:v>
                </c:pt>
                <c:pt idx="265" formatCode="General">
                  <c:v>6.5593500827440945</c:v>
                </c:pt>
                <c:pt idx="266" formatCode="General">
                  <c:v>6.3103953147877005</c:v>
                </c:pt>
                <c:pt idx="267" formatCode="General">
                  <c:v>6.2600087348959095</c:v>
                </c:pt>
                <c:pt idx="268" formatCode="General">
                  <c:v>6.7374318148311962</c:v>
                </c:pt>
                <c:pt idx="269" formatCode="General">
                  <c:v>7.4302938960060283</c:v>
                </c:pt>
                <c:pt idx="270" formatCode="General">
                  <c:v>7.8824415975885449</c:v>
                </c:pt>
                <c:pt idx="271" formatCode="General">
                  <c:v>7.7298255985811419</c:v>
                </c:pt>
                <c:pt idx="272" formatCode="General">
                  <c:v>7.4733096085409247</c:v>
                </c:pt>
                <c:pt idx="273" formatCode="General">
                  <c:v>7.4148584566748097</c:v>
                </c:pt>
                <c:pt idx="274" formatCode="General">
                  <c:v>7.3714285714285719</c:v>
                </c:pt>
                <c:pt idx="275" formatCode="General">
                  <c:v>7.6674974343937841</c:v>
                </c:pt>
                <c:pt idx="276" formatCode="General">
                  <c:v>7.5157186723205154</c:v>
                </c:pt>
                <c:pt idx="277" formatCode="General">
                  <c:v>7.7736496141754792</c:v>
                </c:pt>
                <c:pt idx="278" formatCode="General">
                  <c:v>7.6510446075663472</c:v>
                </c:pt>
                <c:pt idx="279" formatCode="General">
                  <c:v>8.2226262061250175</c:v>
                </c:pt>
                <c:pt idx="280" formatCode="General">
                  <c:v>8.2364341085271313</c:v>
                </c:pt>
                <c:pt idx="281" formatCode="General">
                  <c:v>8.1446714522363344</c:v>
                </c:pt>
                <c:pt idx="282" formatCode="General">
                  <c:v>8.2327892122072388</c:v>
                </c:pt>
                <c:pt idx="283" formatCode="General">
                  <c:v>8.3178505073602977</c:v>
                </c:pt>
                <c:pt idx="284" formatCode="General">
                  <c:v>8.1034972988342329</c:v>
                </c:pt>
                <c:pt idx="285" formatCode="General">
                  <c:v>8.2173913043478262</c:v>
                </c:pt>
                <c:pt idx="286" formatCode="General">
                  <c:v>8.2019892884468248</c:v>
                </c:pt>
                <c:pt idx="287" formatCode="General">
                  <c:v>8.1626506024096379</c:v>
                </c:pt>
                <c:pt idx="288" formatCode="General">
                  <c:v>8.0917874396135261</c:v>
                </c:pt>
                <c:pt idx="289" formatCode="General">
                  <c:v>8.3187529823445203</c:v>
                </c:pt>
                <c:pt idx="290" formatCode="General">
                  <c:v>8.590560182916871</c:v>
                </c:pt>
                <c:pt idx="291" formatCode="General">
                  <c:v>9.3295991598109573</c:v>
                </c:pt>
                <c:pt idx="292" formatCode="General">
                  <c:v>9.1870922235937229</c:v>
                </c:pt>
                <c:pt idx="293" formatCode="General">
                  <c:v>9.1756272401433687</c:v>
                </c:pt>
                <c:pt idx="294" formatCode="General">
                  <c:v>9.4319206492335432</c:v>
                </c:pt>
                <c:pt idx="295" formatCode="General">
                  <c:v>9.3879016334589842</c:v>
                </c:pt>
                <c:pt idx="296" formatCode="General">
                  <c:v>9.1453456722917803</c:v>
                </c:pt>
                <c:pt idx="297" formatCode="General">
                  <c:v>9.4365916782799122</c:v>
                </c:pt>
                <c:pt idx="298" formatCode="General">
                  <c:v>9.666735665493686</c:v>
                </c:pt>
                <c:pt idx="299" formatCode="General">
                  <c:v>9.7560975609756095</c:v>
                </c:pt>
                <c:pt idx="300" formatCode="General">
                  <c:v>9.7324626079629244</c:v>
                </c:pt>
                <c:pt idx="301" formatCode="General">
                  <c:v>9.5695779356456327</c:v>
                </c:pt>
                <c:pt idx="302" formatCode="General">
                  <c:v>9.6609085092770322</c:v>
                </c:pt>
                <c:pt idx="303" formatCode="General">
                  <c:v>9.3303064699205454</c:v>
                </c:pt>
                <c:pt idx="304" formatCode="General">
                  <c:v>9.1693887074195057</c:v>
                </c:pt>
                <c:pt idx="305" formatCode="General">
                  <c:v>8.8925387142186771</c:v>
                </c:pt>
                <c:pt idx="306" formatCode="General">
                  <c:v>8.8705882352941181</c:v>
                </c:pt>
                <c:pt idx="307" formatCode="General">
                  <c:v>9.0778786430960352</c:v>
                </c:pt>
                <c:pt idx="308" formatCode="General">
                  <c:v>9.0692124105011924</c:v>
                </c:pt>
                <c:pt idx="309" formatCode="General">
                  <c:v>9.0368608799048751</c:v>
                </c:pt>
                <c:pt idx="310" formatCode="General">
                  <c:v>9.2684132476520027</c:v>
                </c:pt>
                <c:pt idx="311" formatCode="General">
                  <c:v>9.3029150823827642</c:v>
                </c:pt>
                <c:pt idx="312" formatCode="General">
                  <c:v>9.4539527302363489</c:v>
                </c:pt>
                <c:pt idx="313" formatCode="General">
                  <c:v>9.4464334893968598</c:v>
                </c:pt>
                <c:pt idx="314" formatCode="General">
                  <c:v>9.8000000000000007</c:v>
                </c:pt>
                <c:pt idx="315" formatCode="General">
                  <c:v>9.7560975609756095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36-4DF6-A71B-5C5A2F762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216"/>
        <c:axId val="253603776"/>
      </c:lineChart>
      <c:dateAx>
        <c:axId val="12224921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3776"/>
        <c:crosses val="autoZero"/>
        <c:auto val="1"/>
        <c:lblOffset val="100"/>
        <c:baseTimeUnit val="days"/>
      </c:dateAx>
      <c:valAx>
        <c:axId val="253603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14-дневна</a:t>
            </a:r>
            <a:r>
              <a:rPr lang="bg-BG" baseline="0"/>
              <a:t> заболяемост на 100 000, България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'TS_COVID-19_BG'!$AR$1</c:f>
              <c:strCache>
                <c:ptCount val="1"/>
                <c:pt idx="0">
                  <c:v>14 дневна заболяемост (RT-PCR и антиген) на 100 000 население</c:v>
                </c:pt>
              </c:strCache>
            </c:strRef>
          </c:tx>
          <c:marker>
            <c:symbol val="none"/>
          </c:marker>
          <c:cat>
            <c:numRef>
              <c:f>'TS_COVID-19_BG'!$E$15:$E$317</c:f>
              <c:numCache>
                <c:formatCode>d\.m\.yy;@</c:formatCode>
                <c:ptCount val="303"/>
                <c:pt idx="0">
                  <c:v>43911</c:v>
                </c:pt>
                <c:pt idx="1">
                  <c:v>43912</c:v>
                </c:pt>
                <c:pt idx="2">
                  <c:v>43913</c:v>
                </c:pt>
                <c:pt idx="3">
                  <c:v>43914</c:v>
                </c:pt>
                <c:pt idx="4">
                  <c:v>43915</c:v>
                </c:pt>
                <c:pt idx="5">
                  <c:v>43916</c:v>
                </c:pt>
                <c:pt idx="6">
                  <c:v>43917</c:v>
                </c:pt>
                <c:pt idx="7">
                  <c:v>43918</c:v>
                </c:pt>
                <c:pt idx="8">
                  <c:v>43919</c:v>
                </c:pt>
                <c:pt idx="9">
                  <c:v>43920</c:v>
                </c:pt>
                <c:pt idx="10">
                  <c:v>43921</c:v>
                </c:pt>
                <c:pt idx="11">
                  <c:v>43922</c:v>
                </c:pt>
                <c:pt idx="12">
                  <c:v>43923</c:v>
                </c:pt>
                <c:pt idx="13">
                  <c:v>43924</c:v>
                </c:pt>
                <c:pt idx="14">
                  <c:v>43925</c:v>
                </c:pt>
                <c:pt idx="15">
                  <c:v>43926</c:v>
                </c:pt>
                <c:pt idx="16">
                  <c:v>43927</c:v>
                </c:pt>
                <c:pt idx="17">
                  <c:v>43928</c:v>
                </c:pt>
                <c:pt idx="18">
                  <c:v>43929</c:v>
                </c:pt>
                <c:pt idx="19">
                  <c:v>43930</c:v>
                </c:pt>
                <c:pt idx="20">
                  <c:v>43931</c:v>
                </c:pt>
                <c:pt idx="21">
                  <c:v>43932</c:v>
                </c:pt>
                <c:pt idx="22">
                  <c:v>43933</c:v>
                </c:pt>
                <c:pt idx="23">
                  <c:v>43934</c:v>
                </c:pt>
                <c:pt idx="24">
                  <c:v>43935</c:v>
                </c:pt>
                <c:pt idx="25">
                  <c:v>43936</c:v>
                </c:pt>
                <c:pt idx="26">
                  <c:v>43937</c:v>
                </c:pt>
                <c:pt idx="27">
                  <c:v>43938</c:v>
                </c:pt>
                <c:pt idx="28">
                  <c:v>43939</c:v>
                </c:pt>
                <c:pt idx="29">
                  <c:v>43940</c:v>
                </c:pt>
                <c:pt idx="30">
                  <c:v>43941</c:v>
                </c:pt>
                <c:pt idx="31">
                  <c:v>43942</c:v>
                </c:pt>
                <c:pt idx="32">
                  <c:v>43943</c:v>
                </c:pt>
                <c:pt idx="33">
                  <c:v>43944</c:v>
                </c:pt>
                <c:pt idx="34">
                  <c:v>43945</c:v>
                </c:pt>
                <c:pt idx="35">
                  <c:v>43946</c:v>
                </c:pt>
                <c:pt idx="36">
                  <c:v>43947</c:v>
                </c:pt>
                <c:pt idx="37">
                  <c:v>43948</c:v>
                </c:pt>
                <c:pt idx="38">
                  <c:v>43949</c:v>
                </c:pt>
                <c:pt idx="39">
                  <c:v>43950</c:v>
                </c:pt>
                <c:pt idx="40">
                  <c:v>43951</c:v>
                </c:pt>
                <c:pt idx="41">
                  <c:v>43952</c:v>
                </c:pt>
                <c:pt idx="42">
                  <c:v>43953</c:v>
                </c:pt>
                <c:pt idx="43">
                  <c:v>43954</c:v>
                </c:pt>
                <c:pt idx="44">
                  <c:v>43955</c:v>
                </c:pt>
                <c:pt idx="45">
                  <c:v>43956</c:v>
                </c:pt>
                <c:pt idx="46">
                  <c:v>43957</c:v>
                </c:pt>
                <c:pt idx="47">
                  <c:v>43958</c:v>
                </c:pt>
                <c:pt idx="48">
                  <c:v>43959</c:v>
                </c:pt>
                <c:pt idx="49">
                  <c:v>43960</c:v>
                </c:pt>
                <c:pt idx="50">
                  <c:v>43961</c:v>
                </c:pt>
                <c:pt idx="51">
                  <c:v>43962</c:v>
                </c:pt>
                <c:pt idx="52">
                  <c:v>43963</c:v>
                </c:pt>
                <c:pt idx="53">
                  <c:v>43964</c:v>
                </c:pt>
                <c:pt idx="54">
                  <c:v>43965</c:v>
                </c:pt>
                <c:pt idx="55">
                  <c:v>43966</c:v>
                </c:pt>
                <c:pt idx="56">
                  <c:v>43967</c:v>
                </c:pt>
                <c:pt idx="57">
                  <c:v>43968</c:v>
                </c:pt>
                <c:pt idx="58">
                  <c:v>43969</c:v>
                </c:pt>
                <c:pt idx="59">
                  <c:v>43970</c:v>
                </c:pt>
                <c:pt idx="60">
                  <c:v>43971</c:v>
                </c:pt>
                <c:pt idx="61">
                  <c:v>43972</c:v>
                </c:pt>
                <c:pt idx="62">
                  <c:v>43973</c:v>
                </c:pt>
                <c:pt idx="63">
                  <c:v>43974</c:v>
                </c:pt>
                <c:pt idx="64">
                  <c:v>43975</c:v>
                </c:pt>
                <c:pt idx="65">
                  <c:v>43976</c:v>
                </c:pt>
                <c:pt idx="66">
                  <c:v>43977</c:v>
                </c:pt>
                <c:pt idx="67">
                  <c:v>43978</c:v>
                </c:pt>
                <c:pt idx="68">
                  <c:v>43979</c:v>
                </c:pt>
                <c:pt idx="69">
                  <c:v>43980</c:v>
                </c:pt>
                <c:pt idx="70">
                  <c:v>43981</c:v>
                </c:pt>
                <c:pt idx="71">
                  <c:v>43982</c:v>
                </c:pt>
                <c:pt idx="72">
                  <c:v>43983</c:v>
                </c:pt>
                <c:pt idx="73">
                  <c:v>43984</c:v>
                </c:pt>
                <c:pt idx="74">
                  <c:v>43985</c:v>
                </c:pt>
                <c:pt idx="75">
                  <c:v>43986</c:v>
                </c:pt>
                <c:pt idx="76">
                  <c:v>43987</c:v>
                </c:pt>
                <c:pt idx="77">
                  <c:v>43988</c:v>
                </c:pt>
                <c:pt idx="78">
                  <c:v>43989</c:v>
                </c:pt>
                <c:pt idx="79">
                  <c:v>43990</c:v>
                </c:pt>
                <c:pt idx="80">
                  <c:v>43991</c:v>
                </c:pt>
                <c:pt idx="81">
                  <c:v>43992</c:v>
                </c:pt>
                <c:pt idx="82">
                  <c:v>43993</c:v>
                </c:pt>
                <c:pt idx="83">
                  <c:v>43994</c:v>
                </c:pt>
                <c:pt idx="84">
                  <c:v>43995</c:v>
                </c:pt>
                <c:pt idx="85">
                  <c:v>43996</c:v>
                </c:pt>
                <c:pt idx="86">
                  <c:v>43997</c:v>
                </c:pt>
                <c:pt idx="87">
                  <c:v>43998</c:v>
                </c:pt>
                <c:pt idx="88">
                  <c:v>43999</c:v>
                </c:pt>
                <c:pt idx="89">
                  <c:v>44000</c:v>
                </c:pt>
                <c:pt idx="90">
                  <c:v>44001</c:v>
                </c:pt>
                <c:pt idx="91">
                  <c:v>44002</c:v>
                </c:pt>
                <c:pt idx="92">
                  <c:v>44003</c:v>
                </c:pt>
                <c:pt idx="93">
                  <c:v>44004</c:v>
                </c:pt>
                <c:pt idx="94">
                  <c:v>44005</c:v>
                </c:pt>
                <c:pt idx="95">
                  <c:v>44006</c:v>
                </c:pt>
                <c:pt idx="96">
                  <c:v>44007</c:v>
                </c:pt>
                <c:pt idx="97">
                  <c:v>44008</c:v>
                </c:pt>
                <c:pt idx="98">
                  <c:v>44009</c:v>
                </c:pt>
                <c:pt idx="99">
                  <c:v>44010</c:v>
                </c:pt>
                <c:pt idx="100">
                  <c:v>44011</c:v>
                </c:pt>
                <c:pt idx="101">
                  <c:v>44012</c:v>
                </c:pt>
                <c:pt idx="102">
                  <c:v>44013</c:v>
                </c:pt>
                <c:pt idx="103">
                  <c:v>44014</c:v>
                </c:pt>
                <c:pt idx="104">
                  <c:v>44015</c:v>
                </c:pt>
                <c:pt idx="105">
                  <c:v>44016</c:v>
                </c:pt>
                <c:pt idx="106">
                  <c:v>44017</c:v>
                </c:pt>
                <c:pt idx="107">
                  <c:v>44018</c:v>
                </c:pt>
                <c:pt idx="108">
                  <c:v>44019</c:v>
                </c:pt>
                <c:pt idx="109">
                  <c:v>44020</c:v>
                </c:pt>
                <c:pt idx="110">
                  <c:v>44021</c:v>
                </c:pt>
                <c:pt idx="111">
                  <c:v>44022</c:v>
                </c:pt>
                <c:pt idx="112">
                  <c:v>44023</c:v>
                </c:pt>
                <c:pt idx="113">
                  <c:v>44024</c:v>
                </c:pt>
                <c:pt idx="114">
                  <c:v>44025</c:v>
                </c:pt>
                <c:pt idx="115">
                  <c:v>44026</c:v>
                </c:pt>
                <c:pt idx="116">
                  <c:v>44027</c:v>
                </c:pt>
                <c:pt idx="117">
                  <c:v>44028</c:v>
                </c:pt>
                <c:pt idx="118">
                  <c:v>44029</c:v>
                </c:pt>
                <c:pt idx="119">
                  <c:v>44030</c:v>
                </c:pt>
                <c:pt idx="120">
                  <c:v>44031</c:v>
                </c:pt>
                <c:pt idx="121">
                  <c:v>44032</c:v>
                </c:pt>
                <c:pt idx="122">
                  <c:v>44033</c:v>
                </c:pt>
                <c:pt idx="123">
                  <c:v>44034</c:v>
                </c:pt>
                <c:pt idx="124">
                  <c:v>44035</c:v>
                </c:pt>
                <c:pt idx="125">
                  <c:v>44036</c:v>
                </c:pt>
                <c:pt idx="126">
                  <c:v>44037</c:v>
                </c:pt>
                <c:pt idx="127">
                  <c:v>44038</c:v>
                </c:pt>
                <c:pt idx="128">
                  <c:v>44039</c:v>
                </c:pt>
                <c:pt idx="129">
                  <c:v>44040</c:v>
                </c:pt>
                <c:pt idx="130">
                  <c:v>44041</c:v>
                </c:pt>
                <c:pt idx="131">
                  <c:v>44042</c:v>
                </c:pt>
                <c:pt idx="132">
                  <c:v>44043</c:v>
                </c:pt>
                <c:pt idx="133">
                  <c:v>44044</c:v>
                </c:pt>
                <c:pt idx="134">
                  <c:v>44045</c:v>
                </c:pt>
                <c:pt idx="135">
                  <c:v>44046</c:v>
                </c:pt>
                <c:pt idx="136">
                  <c:v>44047</c:v>
                </c:pt>
                <c:pt idx="137">
                  <c:v>44048</c:v>
                </c:pt>
                <c:pt idx="138">
                  <c:v>44049</c:v>
                </c:pt>
                <c:pt idx="139">
                  <c:v>44050</c:v>
                </c:pt>
                <c:pt idx="140">
                  <c:v>44051</c:v>
                </c:pt>
                <c:pt idx="141">
                  <c:v>44052</c:v>
                </c:pt>
                <c:pt idx="142">
                  <c:v>44053</c:v>
                </c:pt>
                <c:pt idx="143">
                  <c:v>44054</c:v>
                </c:pt>
                <c:pt idx="144">
                  <c:v>44055</c:v>
                </c:pt>
                <c:pt idx="145">
                  <c:v>44056</c:v>
                </c:pt>
                <c:pt idx="146">
                  <c:v>44057</c:v>
                </c:pt>
                <c:pt idx="147">
                  <c:v>44058</c:v>
                </c:pt>
                <c:pt idx="148">
                  <c:v>44059</c:v>
                </c:pt>
                <c:pt idx="149">
                  <c:v>44060</c:v>
                </c:pt>
                <c:pt idx="150">
                  <c:v>44061</c:v>
                </c:pt>
                <c:pt idx="151">
                  <c:v>44062</c:v>
                </c:pt>
                <c:pt idx="152">
                  <c:v>44063</c:v>
                </c:pt>
                <c:pt idx="153">
                  <c:v>44064</c:v>
                </c:pt>
                <c:pt idx="154">
                  <c:v>44065</c:v>
                </c:pt>
                <c:pt idx="155">
                  <c:v>44066</c:v>
                </c:pt>
                <c:pt idx="156">
                  <c:v>44067</c:v>
                </c:pt>
                <c:pt idx="157">
                  <c:v>44068</c:v>
                </c:pt>
                <c:pt idx="158">
                  <c:v>44069</c:v>
                </c:pt>
                <c:pt idx="159">
                  <c:v>44070</c:v>
                </c:pt>
                <c:pt idx="160">
                  <c:v>44071</c:v>
                </c:pt>
                <c:pt idx="161">
                  <c:v>44072</c:v>
                </c:pt>
                <c:pt idx="162">
                  <c:v>44073</c:v>
                </c:pt>
                <c:pt idx="163">
                  <c:v>44074</c:v>
                </c:pt>
                <c:pt idx="164">
                  <c:v>44075</c:v>
                </c:pt>
                <c:pt idx="165">
                  <c:v>44076</c:v>
                </c:pt>
                <c:pt idx="166">
                  <c:v>44077</c:v>
                </c:pt>
                <c:pt idx="167">
                  <c:v>44078</c:v>
                </c:pt>
                <c:pt idx="168">
                  <c:v>44079</c:v>
                </c:pt>
                <c:pt idx="169">
                  <c:v>44080</c:v>
                </c:pt>
                <c:pt idx="170">
                  <c:v>44081</c:v>
                </c:pt>
                <c:pt idx="171">
                  <c:v>44082</c:v>
                </c:pt>
                <c:pt idx="172">
                  <c:v>44083</c:v>
                </c:pt>
                <c:pt idx="173">
                  <c:v>44084</c:v>
                </c:pt>
                <c:pt idx="174">
                  <c:v>44085</c:v>
                </c:pt>
                <c:pt idx="175">
                  <c:v>44086</c:v>
                </c:pt>
                <c:pt idx="176">
                  <c:v>44087</c:v>
                </c:pt>
                <c:pt idx="177">
                  <c:v>44088</c:v>
                </c:pt>
                <c:pt idx="178">
                  <c:v>44089</c:v>
                </c:pt>
                <c:pt idx="179">
                  <c:v>44090</c:v>
                </c:pt>
                <c:pt idx="180">
                  <c:v>44091</c:v>
                </c:pt>
                <c:pt idx="181">
                  <c:v>44092</c:v>
                </c:pt>
                <c:pt idx="182">
                  <c:v>44093</c:v>
                </c:pt>
                <c:pt idx="183">
                  <c:v>44094</c:v>
                </c:pt>
                <c:pt idx="184">
                  <c:v>44095</c:v>
                </c:pt>
                <c:pt idx="185">
                  <c:v>44096</c:v>
                </c:pt>
                <c:pt idx="186">
                  <c:v>44097</c:v>
                </c:pt>
                <c:pt idx="187">
                  <c:v>44098</c:v>
                </c:pt>
                <c:pt idx="188">
                  <c:v>44099</c:v>
                </c:pt>
                <c:pt idx="189">
                  <c:v>44100</c:v>
                </c:pt>
                <c:pt idx="190">
                  <c:v>44101</c:v>
                </c:pt>
                <c:pt idx="191">
                  <c:v>44102</c:v>
                </c:pt>
                <c:pt idx="192">
                  <c:v>44103</c:v>
                </c:pt>
                <c:pt idx="193">
                  <c:v>44104</c:v>
                </c:pt>
                <c:pt idx="194">
                  <c:v>44105</c:v>
                </c:pt>
                <c:pt idx="195">
                  <c:v>44106</c:v>
                </c:pt>
                <c:pt idx="196">
                  <c:v>44107</c:v>
                </c:pt>
                <c:pt idx="197">
                  <c:v>44108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44114</c:v>
                </c:pt>
                <c:pt idx="204">
                  <c:v>44115</c:v>
                </c:pt>
                <c:pt idx="205">
                  <c:v>44116</c:v>
                </c:pt>
                <c:pt idx="206">
                  <c:v>44117</c:v>
                </c:pt>
                <c:pt idx="207">
                  <c:v>44118</c:v>
                </c:pt>
                <c:pt idx="208">
                  <c:v>44119</c:v>
                </c:pt>
                <c:pt idx="209">
                  <c:v>44120</c:v>
                </c:pt>
                <c:pt idx="210">
                  <c:v>44121</c:v>
                </c:pt>
                <c:pt idx="211">
                  <c:v>44122</c:v>
                </c:pt>
                <c:pt idx="212">
                  <c:v>44123</c:v>
                </c:pt>
                <c:pt idx="213">
                  <c:v>44124</c:v>
                </c:pt>
                <c:pt idx="214">
                  <c:v>44125</c:v>
                </c:pt>
                <c:pt idx="215">
                  <c:v>44126</c:v>
                </c:pt>
                <c:pt idx="216">
                  <c:v>44127</c:v>
                </c:pt>
                <c:pt idx="217">
                  <c:v>44128</c:v>
                </c:pt>
                <c:pt idx="218">
                  <c:v>44129</c:v>
                </c:pt>
                <c:pt idx="219">
                  <c:v>44130</c:v>
                </c:pt>
                <c:pt idx="220">
                  <c:v>44131</c:v>
                </c:pt>
                <c:pt idx="221">
                  <c:v>44132</c:v>
                </c:pt>
                <c:pt idx="222">
                  <c:v>44133</c:v>
                </c:pt>
                <c:pt idx="223">
                  <c:v>44134</c:v>
                </c:pt>
                <c:pt idx="224">
                  <c:v>44135</c:v>
                </c:pt>
                <c:pt idx="225">
                  <c:v>44136</c:v>
                </c:pt>
                <c:pt idx="226">
                  <c:v>44137</c:v>
                </c:pt>
                <c:pt idx="227">
                  <c:v>44138</c:v>
                </c:pt>
                <c:pt idx="228">
                  <c:v>44139</c:v>
                </c:pt>
                <c:pt idx="229">
                  <c:v>44140</c:v>
                </c:pt>
                <c:pt idx="230">
                  <c:v>44141</c:v>
                </c:pt>
                <c:pt idx="231">
                  <c:v>44142</c:v>
                </c:pt>
                <c:pt idx="232">
                  <c:v>44143</c:v>
                </c:pt>
                <c:pt idx="233">
                  <c:v>44144</c:v>
                </c:pt>
                <c:pt idx="234">
                  <c:v>44145</c:v>
                </c:pt>
                <c:pt idx="235">
                  <c:v>44146</c:v>
                </c:pt>
                <c:pt idx="236">
                  <c:v>44147</c:v>
                </c:pt>
                <c:pt idx="237">
                  <c:v>44148</c:v>
                </c:pt>
                <c:pt idx="238">
                  <c:v>44149</c:v>
                </c:pt>
                <c:pt idx="239">
                  <c:v>44150</c:v>
                </c:pt>
                <c:pt idx="240">
                  <c:v>44151</c:v>
                </c:pt>
                <c:pt idx="241">
                  <c:v>44152</c:v>
                </c:pt>
                <c:pt idx="242">
                  <c:v>44153</c:v>
                </c:pt>
                <c:pt idx="243">
                  <c:v>44154</c:v>
                </c:pt>
                <c:pt idx="244">
                  <c:v>44155</c:v>
                </c:pt>
                <c:pt idx="245">
                  <c:v>44156</c:v>
                </c:pt>
                <c:pt idx="246">
                  <c:v>44157</c:v>
                </c:pt>
                <c:pt idx="247">
                  <c:v>44158</c:v>
                </c:pt>
                <c:pt idx="248">
                  <c:v>44159</c:v>
                </c:pt>
                <c:pt idx="249">
                  <c:v>44160</c:v>
                </c:pt>
                <c:pt idx="250">
                  <c:v>44161</c:v>
                </c:pt>
                <c:pt idx="251">
                  <c:v>44162</c:v>
                </c:pt>
                <c:pt idx="252">
                  <c:v>44163</c:v>
                </c:pt>
                <c:pt idx="253">
                  <c:v>44164</c:v>
                </c:pt>
                <c:pt idx="254">
                  <c:v>44165</c:v>
                </c:pt>
                <c:pt idx="255">
                  <c:v>44166</c:v>
                </c:pt>
                <c:pt idx="256">
                  <c:v>44167</c:v>
                </c:pt>
                <c:pt idx="257">
                  <c:v>44168</c:v>
                </c:pt>
                <c:pt idx="258">
                  <c:v>44169</c:v>
                </c:pt>
                <c:pt idx="259">
                  <c:v>44170</c:v>
                </c:pt>
                <c:pt idx="260">
                  <c:v>44171</c:v>
                </c:pt>
                <c:pt idx="261">
                  <c:v>44172</c:v>
                </c:pt>
                <c:pt idx="262">
                  <c:v>44173</c:v>
                </c:pt>
                <c:pt idx="263">
                  <c:v>44174</c:v>
                </c:pt>
                <c:pt idx="264">
                  <c:v>44175</c:v>
                </c:pt>
                <c:pt idx="265">
                  <c:v>44176</c:v>
                </c:pt>
                <c:pt idx="266">
                  <c:v>44177</c:v>
                </c:pt>
                <c:pt idx="267">
                  <c:v>44178</c:v>
                </c:pt>
                <c:pt idx="268">
                  <c:v>44179</c:v>
                </c:pt>
                <c:pt idx="269">
                  <c:v>44180</c:v>
                </c:pt>
                <c:pt idx="270">
                  <c:v>44181</c:v>
                </c:pt>
                <c:pt idx="271">
                  <c:v>44182</c:v>
                </c:pt>
                <c:pt idx="272">
                  <c:v>44183</c:v>
                </c:pt>
                <c:pt idx="273">
                  <c:v>44184</c:v>
                </c:pt>
                <c:pt idx="274">
                  <c:v>44185</c:v>
                </c:pt>
                <c:pt idx="275">
                  <c:v>44186</c:v>
                </c:pt>
                <c:pt idx="276">
                  <c:v>44187</c:v>
                </c:pt>
                <c:pt idx="277">
                  <c:v>44188</c:v>
                </c:pt>
                <c:pt idx="278">
                  <c:v>44189</c:v>
                </c:pt>
                <c:pt idx="279">
                  <c:v>44190</c:v>
                </c:pt>
                <c:pt idx="280">
                  <c:v>44191</c:v>
                </c:pt>
                <c:pt idx="281">
                  <c:v>44192</c:v>
                </c:pt>
                <c:pt idx="282">
                  <c:v>44193</c:v>
                </c:pt>
                <c:pt idx="283">
                  <c:v>44194</c:v>
                </c:pt>
                <c:pt idx="284">
                  <c:v>44195</c:v>
                </c:pt>
                <c:pt idx="285">
                  <c:v>44196</c:v>
                </c:pt>
                <c:pt idx="286">
                  <c:v>44197</c:v>
                </c:pt>
                <c:pt idx="287">
                  <c:v>44198</c:v>
                </c:pt>
                <c:pt idx="288">
                  <c:v>44199</c:v>
                </c:pt>
                <c:pt idx="289">
                  <c:v>44200</c:v>
                </c:pt>
                <c:pt idx="290">
                  <c:v>44201</c:v>
                </c:pt>
                <c:pt idx="291">
                  <c:v>44202</c:v>
                </c:pt>
                <c:pt idx="292">
                  <c:v>44203</c:v>
                </c:pt>
                <c:pt idx="293">
                  <c:v>44204</c:v>
                </c:pt>
                <c:pt idx="294">
                  <c:v>44205</c:v>
                </c:pt>
                <c:pt idx="295">
                  <c:v>44206</c:v>
                </c:pt>
                <c:pt idx="296">
                  <c:v>44207</c:v>
                </c:pt>
                <c:pt idx="297">
                  <c:v>44208</c:v>
                </c:pt>
                <c:pt idx="298">
                  <c:v>44209</c:v>
                </c:pt>
                <c:pt idx="299">
                  <c:v>44210</c:v>
                </c:pt>
                <c:pt idx="300">
                  <c:v>44211</c:v>
                </c:pt>
                <c:pt idx="301">
                  <c:v>44212</c:v>
                </c:pt>
                <c:pt idx="302">
                  <c:v>44213</c:v>
                </c:pt>
              </c:numCache>
            </c:numRef>
          </c:cat>
          <c:val>
            <c:numRef>
              <c:f>'TS_COVID-19_BG'!$AR$15:$AR$317</c:f>
              <c:numCache>
                <c:formatCode>0.00</c:formatCode>
                <c:ptCount val="303"/>
                <c:pt idx="0">
                  <c:v>2.3448237368664695</c:v>
                </c:pt>
                <c:pt idx="1">
                  <c:v>2.6037613274406812</c:v>
                </c:pt>
                <c:pt idx="2">
                  <c:v>2.833928074617758</c:v>
                </c:pt>
                <c:pt idx="3">
                  <c:v>3.0497094000962672</c:v>
                </c:pt>
                <c:pt idx="4">
                  <c:v>3.3805740991633151</c:v>
                </c:pt>
                <c:pt idx="5">
                  <c:v>3.4668866293547187</c:v>
                </c:pt>
                <c:pt idx="6">
                  <c:v>3.7689804850246325</c:v>
                </c:pt>
                <c:pt idx="7">
                  <c:v>4.1717722925845164</c:v>
                </c:pt>
                <c:pt idx="8">
                  <c:v>4.2293139793787855</c:v>
                </c:pt>
                <c:pt idx="9">
                  <c:v>4.2580848227759205</c:v>
                </c:pt>
                <c:pt idx="10">
                  <c:v>4.5745641001444008</c:v>
                </c:pt>
                <c:pt idx="11">
                  <c:v>4.7471891605272081</c:v>
                </c:pt>
                <c:pt idx="12">
                  <c:v>5.0348975944985543</c:v>
                </c:pt>
                <c:pt idx="13">
                  <c:v>5.1499809680870934</c:v>
                </c:pt>
                <c:pt idx="14">
                  <c:v>4.8910433775128821</c:v>
                </c:pt>
                <c:pt idx="15">
                  <c:v>4.9773559077042853</c:v>
                </c:pt>
                <c:pt idx="16">
                  <c:v>5.0061267511014194</c:v>
                </c:pt>
                <c:pt idx="17">
                  <c:v>4.9917413294028528</c:v>
                </c:pt>
                <c:pt idx="18">
                  <c:v>5.0492830161971218</c:v>
                </c:pt>
                <c:pt idx="19">
                  <c:v>5.0924392812928234</c:v>
                </c:pt>
                <c:pt idx="20">
                  <c:v>4.9198142209100162</c:v>
                </c:pt>
                <c:pt idx="21">
                  <c:v>4.7471891605272081</c:v>
                </c:pt>
                <c:pt idx="22">
                  <c:v>4.7328037388286415</c:v>
                </c:pt>
                <c:pt idx="23">
                  <c:v>4.689647473732939</c:v>
                </c:pt>
                <c:pt idx="24">
                  <c:v>4.5170224133501318</c:v>
                </c:pt>
                <c:pt idx="25">
                  <c:v>4.6752620520343724</c:v>
                </c:pt>
                <c:pt idx="26">
                  <c:v>4.9341996426085837</c:v>
                </c:pt>
                <c:pt idx="27">
                  <c:v>5.193137233182795</c:v>
                </c:pt>
                <c:pt idx="28">
                  <c:v>5.3945331369627372</c:v>
                </c:pt>
                <c:pt idx="29">
                  <c:v>5.2219080765799291</c:v>
                </c:pt>
                <c:pt idx="30">
                  <c:v>5.4664602454555737</c:v>
                </c:pt>
                <c:pt idx="31">
                  <c:v>5.8980228964125923</c:v>
                </c:pt>
                <c:pt idx="32">
                  <c:v>6.200116752082506</c:v>
                </c:pt>
                <c:pt idx="33">
                  <c:v>6.8906169936137349</c:v>
                </c:pt>
                <c:pt idx="34">
                  <c:v>7.9551381993077159</c:v>
                </c:pt>
                <c:pt idx="35">
                  <c:v>8.429857115360436</c:v>
                </c:pt>
                <c:pt idx="36">
                  <c:v>8.990888561604562</c:v>
                </c:pt>
                <c:pt idx="37">
                  <c:v>9.7533159116286292</c:v>
                </c:pt>
                <c:pt idx="38">
                  <c:v>9.8683992852171674</c:v>
                </c:pt>
                <c:pt idx="39">
                  <c:v>10.069795188997109</c:v>
                </c:pt>
                <c:pt idx="40">
                  <c:v>10.156107719188512</c:v>
                </c:pt>
                <c:pt idx="41">
                  <c:v>10.199263984284215</c:v>
                </c:pt>
                <c:pt idx="42">
                  <c:v>10.299961936174187</c:v>
                </c:pt>
                <c:pt idx="43">
                  <c:v>10.415045309762725</c:v>
                </c:pt>
                <c:pt idx="44">
                  <c:v>10.400659888064157</c:v>
                </c:pt>
                <c:pt idx="45">
                  <c:v>10.48697241825556</c:v>
                </c:pt>
                <c:pt idx="46">
                  <c:v>10.846607960719744</c:v>
                </c:pt>
                <c:pt idx="47">
                  <c:v>10.530128683351263</c:v>
                </c:pt>
                <c:pt idx="48">
                  <c:v>9.8396284418200324</c:v>
                </c:pt>
                <c:pt idx="49">
                  <c:v>9.6957742248343592</c:v>
                </c:pt>
                <c:pt idx="50">
                  <c:v>9.5663054295472527</c:v>
                </c:pt>
                <c:pt idx="51">
                  <c:v>9.0196594050016952</c:v>
                </c:pt>
                <c:pt idx="52">
                  <c:v>8.9765031399059936</c:v>
                </c:pt>
                <c:pt idx="53">
                  <c:v>8.9477322965088586</c:v>
                </c:pt>
                <c:pt idx="54">
                  <c:v>8.5449404889489742</c:v>
                </c:pt>
                <c:pt idx="55">
                  <c:v>8.3867008502647344</c:v>
                </c:pt>
                <c:pt idx="56">
                  <c:v>8.3579300068676012</c:v>
                </c:pt>
                <c:pt idx="57">
                  <c:v>8.5305550672504076</c:v>
                </c:pt>
                <c:pt idx="58">
                  <c:v>8.3867008502647344</c:v>
                </c:pt>
                <c:pt idx="59">
                  <c:v>7.9839090427048509</c:v>
                </c:pt>
                <c:pt idx="60">
                  <c:v>7.3941067530635909</c:v>
                </c:pt>
                <c:pt idx="61">
                  <c:v>7.2214816926807837</c:v>
                </c:pt>
                <c:pt idx="62">
                  <c:v>7.1927108492836487</c:v>
                </c:pt>
                <c:pt idx="63">
                  <c:v>7.005700367202274</c:v>
                </c:pt>
                <c:pt idx="64">
                  <c:v>6.6460648247380911</c:v>
                </c:pt>
                <c:pt idx="65">
                  <c:v>6.3727418124653123</c:v>
                </c:pt>
                <c:pt idx="66">
                  <c:v>6.0418771133982654</c:v>
                </c:pt>
                <c:pt idx="67">
                  <c:v>5.6246998841398135</c:v>
                </c:pt>
                <c:pt idx="68">
                  <c:v>5.4233039803598722</c:v>
                </c:pt>
                <c:pt idx="69">
                  <c:v>4.9917413294028528</c:v>
                </c:pt>
                <c:pt idx="70">
                  <c:v>4.6608766303358049</c:v>
                </c:pt>
                <c:pt idx="71">
                  <c:v>4.3443973529673245</c:v>
                </c:pt>
                <c:pt idx="72">
                  <c:v>4.0854597623931133</c:v>
                </c:pt>
                <c:pt idx="73">
                  <c:v>4.0135326539002758</c:v>
                </c:pt>
                <c:pt idx="74">
                  <c:v>3.8552930152160361</c:v>
                </c:pt>
                <c:pt idx="75">
                  <c:v>3.6538971114360939</c:v>
                </c:pt>
                <c:pt idx="76">
                  <c:v>3.6682825331346613</c:v>
                </c:pt>
                <c:pt idx="77">
                  <c:v>3.7402096416274975</c:v>
                </c:pt>
                <c:pt idx="78">
                  <c:v>4.0854597623931133</c:v>
                </c:pt>
                <c:pt idx="79">
                  <c:v>4.2293139793787855</c:v>
                </c:pt>
                <c:pt idx="80">
                  <c:v>5.2794497633741981</c:v>
                </c:pt>
                <c:pt idx="81">
                  <c:v>6.171345908685371</c:v>
                </c:pt>
                <c:pt idx="82">
                  <c:v>7.4228775964607259</c:v>
                </c:pt>
                <c:pt idx="83">
                  <c:v>8.6456384408389457</c:v>
                </c:pt>
                <c:pt idx="84">
                  <c:v>9.9547118154085705</c:v>
                </c:pt>
                <c:pt idx="85">
                  <c:v>10.832222539021176</c:v>
                </c:pt>
                <c:pt idx="86">
                  <c:v>11.091160129595387</c:v>
                </c:pt>
                <c:pt idx="87">
                  <c:v>11.537108202250973</c:v>
                </c:pt>
                <c:pt idx="88">
                  <c:v>12.846181576820598</c:v>
                </c:pt>
                <c:pt idx="89">
                  <c:v>13.766848565528903</c:v>
                </c:pt>
                <c:pt idx="90">
                  <c:v>15.061536518399963</c:v>
                </c:pt>
                <c:pt idx="91">
                  <c:v>15.636953386342654</c:v>
                </c:pt>
                <c:pt idx="92">
                  <c:v>16.701474592036632</c:v>
                </c:pt>
                <c:pt idx="93">
                  <c:v>16.946026760912275</c:v>
                </c:pt>
                <c:pt idx="94">
                  <c:v>16.888485074118009</c:v>
                </c:pt>
                <c:pt idx="95">
                  <c:v>17.622141580744941</c:v>
                </c:pt>
                <c:pt idx="96">
                  <c:v>17.967391701510554</c:v>
                </c:pt>
                <c:pt idx="97">
                  <c:v>19.017527485505969</c:v>
                </c:pt>
                <c:pt idx="98">
                  <c:v>19.017527485505969</c:v>
                </c:pt>
                <c:pt idx="99">
                  <c:v>19.549788088352958</c:v>
                </c:pt>
                <c:pt idx="100">
                  <c:v>20.153975799692784</c:v>
                </c:pt>
                <c:pt idx="101">
                  <c:v>21.448663752563842</c:v>
                </c:pt>
                <c:pt idx="102">
                  <c:v>22.096007728999371</c:v>
                </c:pt>
                <c:pt idx="103">
                  <c:v>23.189299778090483</c:v>
                </c:pt>
                <c:pt idx="104">
                  <c:v>23.606477007348936</c:v>
                </c:pt>
                <c:pt idx="105">
                  <c:v>25.059404598904237</c:v>
                </c:pt>
                <c:pt idx="106">
                  <c:v>25.965686165913976</c:v>
                </c:pt>
                <c:pt idx="107">
                  <c:v>26.397248816870995</c:v>
                </c:pt>
                <c:pt idx="108">
                  <c:v>27.763863878234886</c:v>
                </c:pt>
                <c:pt idx="109">
                  <c:v>28.598218336751788</c:v>
                </c:pt>
                <c:pt idx="110">
                  <c:v>30.209385566991326</c:v>
                </c:pt>
                <c:pt idx="111">
                  <c:v>32.568594725556366</c:v>
                </c:pt>
                <c:pt idx="112">
                  <c:v>35.258668583188452</c:v>
                </c:pt>
                <c:pt idx="113">
                  <c:v>36.682825331346613</c:v>
                </c:pt>
                <c:pt idx="114">
                  <c:v>36.84106497003085</c:v>
                </c:pt>
                <c:pt idx="115">
                  <c:v>37.114387982303633</c:v>
                </c:pt>
                <c:pt idx="116">
                  <c:v>38.207680031394744</c:v>
                </c:pt>
                <c:pt idx="117">
                  <c:v>39.171503285198753</c:v>
                </c:pt>
                <c:pt idx="118">
                  <c:v>40.696357985246884</c:v>
                </c:pt>
                <c:pt idx="119">
                  <c:v>42.365066902280695</c:v>
                </c:pt>
                <c:pt idx="120">
                  <c:v>42.595233649457768</c:v>
                </c:pt>
                <c:pt idx="121">
                  <c:v>43.055567143811928</c:v>
                </c:pt>
                <c:pt idx="122">
                  <c:v>43.372046421180407</c:v>
                </c:pt>
                <c:pt idx="123">
                  <c:v>45.342849193884128</c:v>
                </c:pt>
                <c:pt idx="124">
                  <c:v>46.637537146755179</c:v>
                </c:pt>
                <c:pt idx="125">
                  <c:v>45.760026423142577</c:v>
                </c:pt>
                <c:pt idx="126">
                  <c:v>45.443547145774097</c:v>
                </c:pt>
                <c:pt idx="127">
                  <c:v>45.127067868405618</c:v>
                </c:pt>
                <c:pt idx="128">
                  <c:v>45.67371389295117</c:v>
                </c:pt>
                <c:pt idx="129">
                  <c:v>46.177203652401026</c:v>
                </c:pt>
                <c:pt idx="130">
                  <c:v>46.407370399578106</c:v>
                </c:pt>
                <c:pt idx="131">
                  <c:v>47.155412327903605</c:v>
                </c:pt>
                <c:pt idx="132">
                  <c:v>47.126641484506472</c:v>
                </c:pt>
                <c:pt idx="133">
                  <c:v>46.723849676946585</c:v>
                </c:pt>
                <c:pt idx="134">
                  <c:v>46.00457859201822</c:v>
                </c:pt>
                <c:pt idx="135">
                  <c:v>46.349828712783832</c:v>
                </c:pt>
                <c:pt idx="136">
                  <c:v>46.464912086372372</c:v>
                </c:pt>
                <c:pt idx="137">
                  <c:v>45.457932567472668</c:v>
                </c:pt>
                <c:pt idx="138">
                  <c:v>45.069526181611344</c:v>
                </c:pt>
                <c:pt idx="139">
                  <c:v>45.472317989171231</c:v>
                </c:pt>
                <c:pt idx="140">
                  <c:v>44.393411361778682</c:v>
                </c:pt>
                <c:pt idx="141">
                  <c:v>43.60221316835748</c:v>
                </c:pt>
                <c:pt idx="142">
                  <c:v>42.710317023046308</c:v>
                </c:pt>
                <c:pt idx="143">
                  <c:v>41.588254130558063</c:v>
                </c:pt>
                <c:pt idx="144">
                  <c:v>41.012837262615371</c:v>
                </c:pt>
                <c:pt idx="145">
                  <c:v>39.387284610677263</c:v>
                </c:pt>
                <c:pt idx="146">
                  <c:v>38.106982079504775</c:v>
                </c:pt>
                <c:pt idx="147">
                  <c:v>36.72598159644231</c:v>
                </c:pt>
                <c:pt idx="148">
                  <c:v>35.920397981322544</c:v>
                </c:pt>
                <c:pt idx="149">
                  <c:v>34.66886629354719</c:v>
                </c:pt>
                <c:pt idx="150">
                  <c:v>33.676272196346048</c:v>
                </c:pt>
                <c:pt idx="151">
                  <c:v>32.439125930269256</c:v>
                </c:pt>
                <c:pt idx="152">
                  <c:v>30.252541832087029</c:v>
                </c:pt>
                <c:pt idx="153">
                  <c:v>28.022801468809096</c:v>
                </c:pt>
                <c:pt idx="154">
                  <c:v>27.648780504646346</c:v>
                </c:pt>
                <c:pt idx="155">
                  <c:v>27.102134480100787</c:v>
                </c:pt>
                <c:pt idx="156">
                  <c:v>27.202832431990764</c:v>
                </c:pt>
                <c:pt idx="157">
                  <c:v>26.958280263115121</c:v>
                </c:pt>
                <c:pt idx="158">
                  <c:v>26.857582311225144</c:v>
                </c:pt>
                <c:pt idx="159">
                  <c:v>26.728113515938041</c:v>
                </c:pt>
                <c:pt idx="160">
                  <c:v>26.454790503665262</c:v>
                </c:pt>
                <c:pt idx="161">
                  <c:v>26.210238334789619</c:v>
                </c:pt>
                <c:pt idx="162">
                  <c:v>26.339707130076722</c:v>
                </c:pt>
                <c:pt idx="163">
                  <c:v>26.253394599885322</c:v>
                </c:pt>
                <c:pt idx="164">
                  <c:v>25.40465471966985</c:v>
                </c:pt>
                <c:pt idx="165">
                  <c:v>25.677977731942626</c:v>
                </c:pt>
                <c:pt idx="166">
                  <c:v>25.850602792325436</c:v>
                </c:pt>
                <c:pt idx="167">
                  <c:v>26.080769539502516</c:v>
                </c:pt>
                <c:pt idx="168">
                  <c:v>26.224623756488182</c:v>
                </c:pt>
                <c:pt idx="169">
                  <c:v>26.224623756488182</c:v>
                </c:pt>
                <c:pt idx="170">
                  <c:v>25.922529900818272</c:v>
                </c:pt>
                <c:pt idx="171">
                  <c:v>25.318342189478443</c:v>
                </c:pt>
                <c:pt idx="172">
                  <c:v>24.800467008330024</c:v>
                </c:pt>
                <c:pt idx="173">
                  <c:v>24.225050140387332</c:v>
                </c:pt>
                <c:pt idx="174">
                  <c:v>24.311362670578735</c:v>
                </c:pt>
                <c:pt idx="175">
                  <c:v>24.944321225315697</c:v>
                </c:pt>
                <c:pt idx="176">
                  <c:v>24.843623273425727</c:v>
                </c:pt>
                <c:pt idx="177">
                  <c:v>24.85800869512429</c:v>
                </c:pt>
                <c:pt idx="178">
                  <c:v>25.821831948928303</c:v>
                </c:pt>
                <c:pt idx="179">
                  <c:v>25.347113032875576</c:v>
                </c:pt>
                <c:pt idx="180">
                  <c:v>25.50535267155982</c:v>
                </c:pt>
                <c:pt idx="181">
                  <c:v>25.447810984765553</c:v>
                </c:pt>
                <c:pt idx="182">
                  <c:v>25.591665201751223</c:v>
                </c:pt>
                <c:pt idx="183">
                  <c:v>25.447810984765553</c:v>
                </c:pt>
                <c:pt idx="184">
                  <c:v>25.519738093258386</c:v>
                </c:pt>
                <c:pt idx="185">
                  <c:v>26.871967732923714</c:v>
                </c:pt>
                <c:pt idx="186">
                  <c:v>26.037613274406812</c:v>
                </c:pt>
                <c:pt idx="187">
                  <c:v>26.584259298952365</c:v>
                </c:pt>
                <c:pt idx="188">
                  <c:v>28.411207854670412</c:v>
                </c:pt>
                <c:pt idx="189">
                  <c:v>29.188020626393048</c:v>
                </c:pt>
                <c:pt idx="190">
                  <c:v>30.295698097182733</c:v>
                </c:pt>
                <c:pt idx="191">
                  <c:v>30.741646169838315</c:v>
                </c:pt>
                <c:pt idx="192">
                  <c:v>31.791781953833727</c:v>
                </c:pt>
                <c:pt idx="193">
                  <c:v>33.532417979360375</c:v>
                </c:pt>
                <c:pt idx="194">
                  <c:v>35.143585209599912</c:v>
                </c:pt>
                <c:pt idx="195">
                  <c:v>36.711596174743747</c:v>
                </c:pt>
                <c:pt idx="196">
                  <c:v>37.445252681370675</c:v>
                </c:pt>
                <c:pt idx="197">
                  <c:v>38.82625316443314</c:v>
                </c:pt>
                <c:pt idx="198">
                  <c:v>39.185888706897323</c:v>
                </c:pt>
                <c:pt idx="199">
                  <c:v>41.084764371108207</c:v>
                </c:pt>
                <c:pt idx="200">
                  <c:v>45.78879726653971</c:v>
                </c:pt>
                <c:pt idx="201">
                  <c:v>49.773559077042847</c:v>
                </c:pt>
                <c:pt idx="202">
                  <c:v>53.024664380919056</c:v>
                </c:pt>
                <c:pt idx="203">
                  <c:v>58.160259927307592</c:v>
                </c:pt>
                <c:pt idx="204">
                  <c:v>62.173792581207863</c:v>
                </c:pt>
                <c:pt idx="205">
                  <c:v>62.533428123672053</c:v>
                </c:pt>
                <c:pt idx="206">
                  <c:v>67.870419573840508</c:v>
                </c:pt>
                <c:pt idx="207">
                  <c:v>75.192599218411274</c:v>
                </c:pt>
                <c:pt idx="208">
                  <c:v>82.86002898374764</c:v>
                </c:pt>
                <c:pt idx="209">
                  <c:v>92.224938509514956</c:v>
                </c:pt>
                <c:pt idx="210">
                  <c:v>103.12908815702896</c:v>
                </c:pt>
                <c:pt idx="211">
                  <c:v>109.18535069212578</c:v>
                </c:pt>
                <c:pt idx="212">
                  <c:v>113.87499816585874</c:v>
                </c:pt>
                <c:pt idx="213">
                  <c:v>124.53459564449712</c:v>
                </c:pt>
                <c:pt idx="214">
                  <c:v>137.48147517320768</c:v>
                </c:pt>
                <c:pt idx="215">
                  <c:v>152.37038663122482</c:v>
                </c:pt>
                <c:pt idx="216">
                  <c:v>167.89225664397895</c:v>
                </c:pt>
                <c:pt idx="217">
                  <c:v>181.9468136434792</c:v>
                </c:pt>
                <c:pt idx="218">
                  <c:v>190.50613955412672</c:v>
                </c:pt>
                <c:pt idx="219">
                  <c:v>194.01618244857715</c:v>
                </c:pt>
                <c:pt idx="220">
                  <c:v>217.83844078140459</c:v>
                </c:pt>
                <c:pt idx="221">
                  <c:v>243.50203309164866</c:v>
                </c:pt>
                <c:pt idx="222">
                  <c:v>271.42413660856778</c:v>
                </c:pt>
                <c:pt idx="223">
                  <c:v>296.95826012352472</c:v>
                </c:pt>
                <c:pt idx="224">
                  <c:v>324.18986339891262</c:v>
                </c:pt>
                <c:pt idx="225">
                  <c:v>341.4523694371934</c:v>
                </c:pt>
                <c:pt idx="226">
                  <c:v>353.39226944700425</c:v>
                </c:pt>
                <c:pt idx="227">
                  <c:v>373.57501609009415</c:v>
                </c:pt>
                <c:pt idx="228">
                  <c:v>412.48758178471866</c:v>
                </c:pt>
                <c:pt idx="229">
                  <c:v>449.63074061041954</c:v>
                </c:pt>
                <c:pt idx="230">
                  <c:v>480.68886605762629</c:v>
                </c:pt>
                <c:pt idx="231">
                  <c:v>513.0560648794027</c:v>
                </c:pt>
                <c:pt idx="232">
                  <c:v>531.1529253762003</c:v>
                </c:pt>
                <c:pt idx="233">
                  <c:v>536.15905212730183</c:v>
                </c:pt>
                <c:pt idx="234">
                  <c:v>558.78732045914808</c:v>
                </c:pt>
                <c:pt idx="235">
                  <c:v>584.98317337223921</c:v>
                </c:pt>
                <c:pt idx="236">
                  <c:v>602.0298980850414</c:v>
                </c:pt>
                <c:pt idx="237">
                  <c:v>612.45932881650276</c:v>
                </c:pt>
                <c:pt idx="238">
                  <c:v>631.46247088031009</c:v>
                </c:pt>
                <c:pt idx="239">
                  <c:v>641.4603389608144</c:v>
                </c:pt>
                <c:pt idx="240">
                  <c:v>635.57670148610043</c:v>
                </c:pt>
                <c:pt idx="241">
                  <c:v>651.28558198093594</c:v>
                </c:pt>
                <c:pt idx="242">
                  <c:v>662.60690885770828</c:v>
                </c:pt>
                <c:pt idx="243">
                  <c:v>660.93819994067451</c:v>
                </c:pt>
                <c:pt idx="244">
                  <c:v>663.0240860869668</c:v>
                </c:pt>
                <c:pt idx="245">
                  <c:v>665.09558681156045</c:v>
                </c:pt>
                <c:pt idx="246">
                  <c:v>664.77910753419201</c:v>
                </c:pt>
                <c:pt idx="247">
                  <c:v>671.22377645515019</c:v>
                </c:pt>
                <c:pt idx="248">
                  <c:v>661.58554391711004</c:v>
                </c:pt>
                <c:pt idx="249">
                  <c:v>661.47046054352154</c:v>
                </c:pt>
                <c:pt idx="250">
                  <c:v>658.11865728775535</c:v>
                </c:pt>
                <c:pt idx="251">
                  <c:v>660.33401222933469</c:v>
                </c:pt>
                <c:pt idx="252">
                  <c:v>647.60291402610267</c:v>
                </c:pt>
                <c:pt idx="253">
                  <c:v>637.44680630691414</c:v>
                </c:pt>
                <c:pt idx="254">
                  <c:v>636.33912883612436</c:v>
                </c:pt>
                <c:pt idx="255">
                  <c:v>626.19740653863448</c:v>
                </c:pt>
                <c:pt idx="256">
                  <c:v>606.73393098047291</c:v>
                </c:pt>
                <c:pt idx="257">
                  <c:v>595.22559362161917</c:v>
                </c:pt>
                <c:pt idx="258">
                  <c:v>586.32101759020588</c:v>
                </c:pt>
                <c:pt idx="259">
                  <c:v>581.01279698343467</c:v>
                </c:pt>
                <c:pt idx="260">
                  <c:v>577.53152493238133</c:v>
                </c:pt>
                <c:pt idx="261">
                  <c:v>569.67708468496357</c:v>
                </c:pt>
                <c:pt idx="262">
                  <c:v>564.18185359611084</c:v>
                </c:pt>
                <c:pt idx="263">
                  <c:v>558.39891407328685</c:v>
                </c:pt>
                <c:pt idx="264">
                  <c:v>552.87491214103704</c:v>
                </c:pt>
                <c:pt idx="265">
                  <c:v>545.78289924364333</c:v>
                </c:pt>
                <c:pt idx="266">
                  <c:v>542.47425225297286</c:v>
                </c:pt>
                <c:pt idx="267">
                  <c:v>535.20961429519639</c:v>
                </c:pt>
                <c:pt idx="268">
                  <c:v>531.72834224414305</c:v>
                </c:pt>
                <c:pt idx="269">
                  <c:v>521.38522404287312</c:v>
                </c:pt>
                <c:pt idx="270">
                  <c:v>510.8550953595219</c:v>
                </c:pt>
                <c:pt idx="271">
                  <c:v>493.89468317691109</c:v>
                </c:pt>
                <c:pt idx="272">
                  <c:v>476.08553111408469</c:v>
                </c:pt>
                <c:pt idx="273">
                  <c:v>449.1128654292711</c:v>
                </c:pt>
                <c:pt idx="274">
                  <c:v>434.22395397125388</c:v>
                </c:pt>
                <c:pt idx="275">
                  <c:v>428.31154565314279</c:v>
                </c:pt>
                <c:pt idx="276">
                  <c:v>406.92042358737319</c:v>
                </c:pt>
                <c:pt idx="277">
                  <c:v>375.54581886279789</c:v>
                </c:pt>
                <c:pt idx="278">
                  <c:v>350.90359149315208</c:v>
                </c:pt>
                <c:pt idx="279">
                  <c:v>317.77396532135162</c:v>
                </c:pt>
                <c:pt idx="280">
                  <c:v>276.91936769742051</c:v>
                </c:pt>
                <c:pt idx="281">
                  <c:v>265.15209274799247</c:v>
                </c:pt>
                <c:pt idx="282">
                  <c:v>262.7784981677288</c:v>
                </c:pt>
                <c:pt idx="283">
                  <c:v>237.48892682164754</c:v>
                </c:pt>
                <c:pt idx="284">
                  <c:v>218.71595150501719</c:v>
                </c:pt>
                <c:pt idx="285">
                  <c:v>215.40730451434675</c:v>
                </c:pt>
                <c:pt idx="286">
                  <c:v>201.07942450257369</c:v>
                </c:pt>
                <c:pt idx="287">
                  <c:v>180.00478171417259</c:v>
                </c:pt>
                <c:pt idx="288">
                  <c:v>170.48163254972107</c:v>
                </c:pt>
                <c:pt idx="289">
                  <c:v>170.55355965821389</c:v>
                </c:pt>
                <c:pt idx="290">
                  <c:v>166.9859750769692</c:v>
                </c:pt>
                <c:pt idx="291">
                  <c:v>159.95150386636979</c:v>
                </c:pt>
                <c:pt idx="292">
                  <c:v>151.13324036514803</c:v>
                </c:pt>
                <c:pt idx="293">
                  <c:v>152.49985542651194</c:v>
                </c:pt>
                <c:pt idx="294">
                  <c:v>159.63502458900132</c:v>
                </c:pt>
                <c:pt idx="295">
                  <c:v>158.55611796160878</c:v>
                </c:pt>
                <c:pt idx="296">
                  <c:v>155.290627236034</c:v>
                </c:pt>
                <c:pt idx="297">
                  <c:v>159.36170157672854</c:v>
                </c:pt>
                <c:pt idx="298">
                  <c:v>149.46453144811423</c:v>
                </c:pt>
                <c:pt idx="299">
                  <c:v>132.28833794002489</c:v>
                </c:pt>
                <c:pt idx="300">
                  <c:v>124.937387452057</c:v>
                </c:pt>
                <c:pt idx="301">
                  <c:v>128.9365346842587</c:v>
                </c:pt>
                <c:pt idx="302">
                  <c:v>127.397294562512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1-4E4B-A37B-3500ECCB2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49728"/>
        <c:axId val="253605504"/>
      </c:lineChart>
      <c:dateAx>
        <c:axId val="122249728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253605504"/>
        <c:crosses val="autoZero"/>
        <c:auto val="1"/>
        <c:lblOffset val="100"/>
        <c:baseTimeUnit val="days"/>
      </c:dateAx>
      <c:valAx>
        <c:axId val="25360550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497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Седмичен</a:t>
            </a:r>
            <a:r>
              <a:rPr lang="bg-BG" baseline="0"/>
              <a:t> брой тестове </a:t>
            </a:r>
            <a:r>
              <a:rPr lang="en-US" baseline="0"/>
              <a:t>(RT-PCR </a:t>
            </a:r>
            <a:r>
              <a:rPr lang="bg-BG" baseline="0"/>
              <a:t>и антиген) на 100 000 население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'TS_COVID-19_BG'!$AU$1</c:f>
              <c:strCache>
                <c:ptCount val="1"/>
                <c:pt idx="0">
                  <c:v>Седмични тестове (RT-PCR или антиген) на 100 население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'TS_COVID-19_BG'!$E$88:$E$317</c:f>
              <c:numCache>
                <c:formatCode>d\.m\.yy;@</c:formatCode>
                <c:ptCount val="230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</c:numCache>
            </c:numRef>
          </c:cat>
          <c:val>
            <c:numRef>
              <c:f>'TS_COVID-19_BG'!$AU$88:$AU$317</c:f>
              <c:numCache>
                <c:formatCode>0.00</c:formatCode>
                <c:ptCount val="230"/>
                <c:pt idx="0">
                  <c:v>133.5974113145945</c:v>
                </c:pt>
                <c:pt idx="1">
                  <c:v>130.57647275789537</c:v>
                </c:pt>
                <c:pt idx="2">
                  <c:v>129.15231600973721</c:v>
                </c:pt>
                <c:pt idx="3">
                  <c:v>120.60737552078824</c:v>
                </c:pt>
                <c:pt idx="4">
                  <c:v>118.34886431411316</c:v>
                </c:pt>
                <c:pt idx="5">
                  <c:v>121.36980287081229</c:v>
                </c:pt>
                <c:pt idx="6">
                  <c:v>105.17181803822552</c:v>
                </c:pt>
                <c:pt idx="7">
                  <c:v>107.84750647415903</c:v>
                </c:pt>
                <c:pt idx="8">
                  <c:v>114.03323780454298</c:v>
                </c:pt>
                <c:pt idx="9">
                  <c:v>130.34630601071828</c:v>
                </c:pt>
                <c:pt idx="10">
                  <c:v>152.05390735385635</c:v>
                </c:pt>
                <c:pt idx="11">
                  <c:v>172.85522712998466</c:v>
                </c:pt>
                <c:pt idx="12">
                  <c:v>189.52793087862415</c:v>
                </c:pt>
                <c:pt idx="13">
                  <c:v>203.65441498661724</c:v>
                </c:pt>
                <c:pt idx="14">
                  <c:v>209.23595860566135</c:v>
                </c:pt>
                <c:pt idx="15">
                  <c:v>213.09125162087742</c:v>
                </c:pt>
                <c:pt idx="16">
                  <c:v>209.43735450944129</c:v>
                </c:pt>
                <c:pt idx="17">
                  <c:v>201.72676847900922</c:v>
                </c:pt>
                <c:pt idx="18">
                  <c:v>197.8283191986975</c:v>
                </c:pt>
                <c:pt idx="19">
                  <c:v>188.98128485407861</c:v>
                </c:pt>
                <c:pt idx="20">
                  <c:v>176.85437436218635</c:v>
                </c:pt>
                <c:pt idx="21">
                  <c:v>190.98085847017947</c:v>
                </c:pt>
                <c:pt idx="22">
                  <c:v>203.94212342058862</c:v>
                </c:pt>
                <c:pt idx="23">
                  <c:v>217.78089909461033</c:v>
                </c:pt>
                <c:pt idx="24">
                  <c:v>227.43351705434901</c:v>
                </c:pt>
                <c:pt idx="25">
                  <c:v>232.88559187810597</c:v>
                </c:pt>
                <c:pt idx="26">
                  <c:v>235.3023427234653</c:v>
                </c:pt>
                <c:pt idx="27">
                  <c:v>242.03472007839477</c:v>
                </c:pt>
                <c:pt idx="28">
                  <c:v>267.19482262918899</c:v>
                </c:pt>
                <c:pt idx="29">
                  <c:v>272.9058350435202</c:v>
                </c:pt>
                <c:pt idx="30">
                  <c:v>271.17958443969212</c:v>
                </c:pt>
                <c:pt idx="31">
                  <c:v>276.64604468514767</c:v>
                </c:pt>
                <c:pt idx="32">
                  <c:v>273.59633528505145</c:v>
                </c:pt>
                <c:pt idx="33">
                  <c:v>288.88803855062849</c:v>
                </c:pt>
                <c:pt idx="34">
                  <c:v>287.29125674208751</c:v>
                </c:pt>
                <c:pt idx="35">
                  <c:v>262.11676876959473</c:v>
                </c:pt>
                <c:pt idx="36">
                  <c:v>263.90056106021711</c:v>
                </c:pt>
                <c:pt idx="37">
                  <c:v>283.89629722122567</c:v>
                </c:pt>
                <c:pt idx="38">
                  <c:v>291.53495614316489</c:v>
                </c:pt>
                <c:pt idx="39">
                  <c:v>320.33457038369659</c:v>
                </c:pt>
                <c:pt idx="40">
                  <c:v>323.42743604888858</c:v>
                </c:pt>
                <c:pt idx="41">
                  <c:v>327.38342701599458</c:v>
                </c:pt>
                <c:pt idx="42">
                  <c:v>335.52557569738366</c:v>
                </c:pt>
                <c:pt idx="43">
                  <c:v>355.92410366595209</c:v>
                </c:pt>
                <c:pt idx="44">
                  <c:v>371.84876548626607</c:v>
                </c:pt>
                <c:pt idx="45">
                  <c:v>412.70336311019724</c:v>
                </c:pt>
                <c:pt idx="46">
                  <c:v>417.65194817450441</c:v>
                </c:pt>
                <c:pt idx="47">
                  <c:v>406.1004545505549</c:v>
                </c:pt>
                <c:pt idx="48">
                  <c:v>434.252724814651</c:v>
                </c:pt>
                <c:pt idx="49">
                  <c:v>439.21569530065671</c:v>
                </c:pt>
                <c:pt idx="50">
                  <c:v>446.12069771596907</c:v>
                </c:pt>
                <c:pt idx="51">
                  <c:v>457.48518085783724</c:v>
                </c:pt>
                <c:pt idx="52">
                  <c:v>448.6669173566155</c:v>
                </c:pt>
                <c:pt idx="53">
                  <c:v>464.18878736936955</c:v>
                </c:pt>
                <c:pt idx="54">
                  <c:v>466.46168399774319</c:v>
                </c:pt>
                <c:pt idx="55">
                  <c:v>471.45342532714602</c:v>
                </c:pt>
                <c:pt idx="56">
                  <c:v>473.55369689513691</c:v>
                </c:pt>
                <c:pt idx="57">
                  <c:v>472.66180074982572</c:v>
                </c:pt>
                <c:pt idx="58">
                  <c:v>475.71151014992199</c:v>
                </c:pt>
                <c:pt idx="59">
                  <c:v>486.15532630308189</c:v>
                </c:pt>
                <c:pt idx="60">
                  <c:v>480.67448063592769</c:v>
                </c:pt>
                <c:pt idx="61">
                  <c:v>506.48192716315748</c:v>
                </c:pt>
                <c:pt idx="62">
                  <c:v>477.55284412733863</c:v>
                </c:pt>
                <c:pt idx="63">
                  <c:v>481.94039774540158</c:v>
                </c:pt>
                <c:pt idx="64">
                  <c:v>482.25687702277014</c:v>
                </c:pt>
                <c:pt idx="65">
                  <c:v>472.27339436396437</c:v>
                </c:pt>
                <c:pt idx="66">
                  <c:v>469.30999749405953</c:v>
                </c:pt>
                <c:pt idx="67">
                  <c:v>472.97828002719416</c:v>
                </c:pt>
                <c:pt idx="68">
                  <c:v>468.04408038458564</c:v>
                </c:pt>
                <c:pt idx="69">
                  <c:v>464.93682929769511</c:v>
                </c:pt>
                <c:pt idx="70">
                  <c:v>458.17568109936849</c:v>
                </c:pt>
                <c:pt idx="71">
                  <c:v>459.08196266637822</c:v>
                </c:pt>
                <c:pt idx="72">
                  <c:v>450.5514075991278</c:v>
                </c:pt>
                <c:pt idx="73">
                  <c:v>442.55311313472436</c:v>
                </c:pt>
                <c:pt idx="74">
                  <c:v>443.94849903948545</c:v>
                </c:pt>
                <c:pt idx="75">
                  <c:v>431.47633842682751</c:v>
                </c:pt>
                <c:pt idx="76">
                  <c:v>424.36994010773526</c:v>
                </c:pt>
                <c:pt idx="77">
                  <c:v>447.17083349996449</c:v>
                </c:pt>
                <c:pt idx="78">
                  <c:v>422.41352275673012</c:v>
                </c:pt>
                <c:pt idx="79">
                  <c:v>473.35230099135697</c:v>
                </c:pt>
                <c:pt idx="80">
                  <c:v>487.2630037738715</c:v>
                </c:pt>
                <c:pt idx="81">
                  <c:v>493.57820389954253</c:v>
                </c:pt>
                <c:pt idx="82">
                  <c:v>503.02942595550132</c:v>
                </c:pt>
                <c:pt idx="83">
                  <c:v>524.70825645524224</c:v>
                </c:pt>
                <c:pt idx="84">
                  <c:v>500.77091474882621</c:v>
                </c:pt>
                <c:pt idx="85">
                  <c:v>537.66952140565138</c:v>
                </c:pt>
                <c:pt idx="86">
                  <c:v>468.54757014403549</c:v>
                </c:pt>
                <c:pt idx="87">
                  <c:v>479.98398039439644</c:v>
                </c:pt>
                <c:pt idx="88">
                  <c:v>479.466105213248</c:v>
                </c:pt>
                <c:pt idx="89">
                  <c:v>499.38991426576376</c:v>
                </c:pt>
                <c:pt idx="90">
                  <c:v>487.62263931633566</c:v>
                </c:pt>
                <c:pt idx="91">
                  <c:v>498.29662221667263</c:v>
                </c:pt>
                <c:pt idx="92">
                  <c:v>506.23737499428182</c:v>
                </c:pt>
                <c:pt idx="93">
                  <c:v>529.23966429029088</c:v>
                </c:pt>
                <c:pt idx="94">
                  <c:v>520.42140078906914</c:v>
                </c:pt>
                <c:pt idx="95">
                  <c:v>546.20007647290174</c:v>
                </c:pt>
                <c:pt idx="96">
                  <c:v>525.64330886564903</c:v>
                </c:pt>
                <c:pt idx="97">
                  <c:v>524.7370272986393</c:v>
                </c:pt>
                <c:pt idx="98">
                  <c:v>479.99836581609503</c:v>
                </c:pt>
                <c:pt idx="99">
                  <c:v>438.84167433649401</c:v>
                </c:pt>
                <c:pt idx="100">
                  <c:v>434.55481867032097</c:v>
                </c:pt>
                <c:pt idx="101">
                  <c:v>406.70464226189461</c:v>
                </c:pt>
                <c:pt idx="102">
                  <c:v>359.750625837771</c:v>
                </c:pt>
                <c:pt idx="103">
                  <c:v>344.9624123316438</c:v>
                </c:pt>
                <c:pt idx="104">
                  <c:v>338.01425365123578</c:v>
                </c:pt>
                <c:pt idx="105">
                  <c:v>365.96512801155205</c:v>
                </c:pt>
                <c:pt idx="106">
                  <c:v>371.56105705229476</c:v>
                </c:pt>
                <c:pt idx="107">
                  <c:v>367.1015763257389</c:v>
                </c:pt>
                <c:pt idx="108">
                  <c:v>378.12080934684144</c:v>
                </c:pt>
                <c:pt idx="109">
                  <c:v>395.05245068605512</c:v>
                </c:pt>
                <c:pt idx="110">
                  <c:v>403.46792237971704</c:v>
                </c:pt>
                <c:pt idx="111">
                  <c:v>408.14318443175142</c:v>
                </c:pt>
                <c:pt idx="112">
                  <c:v>405.62573563450212</c:v>
                </c:pt>
                <c:pt idx="113">
                  <c:v>387.45694802921162</c:v>
                </c:pt>
                <c:pt idx="114">
                  <c:v>368.62643102578699</c:v>
                </c:pt>
                <c:pt idx="115">
                  <c:v>354.28416559231539</c:v>
                </c:pt>
                <c:pt idx="116">
                  <c:v>339.97067100224098</c:v>
                </c:pt>
                <c:pt idx="117">
                  <c:v>337.02165955403467</c:v>
                </c:pt>
                <c:pt idx="118">
                  <c:v>334.92138798604384</c:v>
                </c:pt>
                <c:pt idx="119">
                  <c:v>339.43841039939394</c:v>
                </c:pt>
                <c:pt idx="120">
                  <c:v>363.706616804877</c:v>
                </c:pt>
                <c:pt idx="121">
                  <c:v>384.0907593517469</c:v>
                </c:pt>
                <c:pt idx="122">
                  <c:v>383.86059260456977</c:v>
                </c:pt>
                <c:pt idx="123">
                  <c:v>380.59510187899502</c:v>
                </c:pt>
                <c:pt idx="124">
                  <c:v>382.50836296490445</c:v>
                </c:pt>
                <c:pt idx="125">
                  <c:v>385.02581176215375</c:v>
                </c:pt>
                <c:pt idx="126">
                  <c:v>390.9382200802649</c:v>
                </c:pt>
                <c:pt idx="127">
                  <c:v>400.93608816076915</c:v>
                </c:pt>
                <c:pt idx="128">
                  <c:v>395.15314863794509</c:v>
                </c:pt>
                <c:pt idx="129">
                  <c:v>400.41821297962076</c:v>
                </c:pt>
                <c:pt idx="130">
                  <c:v>418.08351082546136</c:v>
                </c:pt>
                <c:pt idx="131">
                  <c:v>431.77843228249748</c:v>
                </c:pt>
                <c:pt idx="132">
                  <c:v>430.52690059472212</c:v>
                </c:pt>
                <c:pt idx="133">
                  <c:v>439.25885156575248</c:v>
                </c:pt>
                <c:pt idx="134">
                  <c:v>444.84039518479659</c:v>
                </c:pt>
                <c:pt idx="135">
                  <c:v>464.36141242975236</c:v>
                </c:pt>
                <c:pt idx="136">
                  <c:v>480.40115762365491</c:v>
                </c:pt>
                <c:pt idx="137">
                  <c:v>500.45443547145777</c:v>
                </c:pt>
                <c:pt idx="138">
                  <c:v>512.06347078220153</c:v>
                </c:pt>
                <c:pt idx="139">
                  <c:v>517.67378524464289</c:v>
                </c:pt>
                <c:pt idx="140">
                  <c:v>518.91093151071959</c:v>
                </c:pt>
                <c:pt idx="141">
                  <c:v>600.70643928877325</c:v>
                </c:pt>
                <c:pt idx="142">
                  <c:v>641.56103691270437</c:v>
                </c:pt>
                <c:pt idx="143">
                  <c:v>680.60307140261602</c:v>
                </c:pt>
                <c:pt idx="144">
                  <c:v>714.96984384049335</c:v>
                </c:pt>
                <c:pt idx="145">
                  <c:v>750.81831471332305</c:v>
                </c:pt>
                <c:pt idx="146">
                  <c:v>760.54285978155451</c:v>
                </c:pt>
                <c:pt idx="147">
                  <c:v>807.33863656699384</c:v>
                </c:pt>
                <c:pt idx="148">
                  <c:v>803.32510391309359</c:v>
                </c:pt>
                <c:pt idx="149">
                  <c:v>820.70269332496298</c:v>
                </c:pt>
                <c:pt idx="150">
                  <c:v>854.33580925621322</c:v>
                </c:pt>
                <c:pt idx="151">
                  <c:v>894.65814627729753</c:v>
                </c:pt>
                <c:pt idx="152">
                  <c:v>897.03174085756109</c:v>
                </c:pt>
                <c:pt idx="153">
                  <c:v>943.06509029297649</c:v>
                </c:pt>
                <c:pt idx="154">
                  <c:v>946.67583113931664</c:v>
                </c:pt>
                <c:pt idx="155">
                  <c:v>944.37416366754587</c:v>
                </c:pt>
                <c:pt idx="156">
                  <c:v>991.2274821397798</c:v>
                </c:pt>
                <c:pt idx="157">
                  <c:v>987.70305382363063</c:v>
                </c:pt>
                <c:pt idx="158">
                  <c:v>1005.1813411873899</c:v>
                </c:pt>
                <c:pt idx="159">
                  <c:v>1025.9395046984228</c:v>
                </c:pt>
                <c:pt idx="160">
                  <c:v>978.38130056295915</c:v>
                </c:pt>
                <c:pt idx="161">
                  <c:v>991.55834683884677</c:v>
                </c:pt>
                <c:pt idx="162">
                  <c:v>991.58711768224384</c:v>
                </c:pt>
                <c:pt idx="163">
                  <c:v>957.45051199154375</c:v>
                </c:pt>
                <c:pt idx="164">
                  <c:v>925.14085485656153</c:v>
                </c:pt>
                <c:pt idx="165">
                  <c:v>904.48338929741885</c:v>
                </c:pt>
                <c:pt idx="166">
                  <c:v>872.08741963224531</c:v>
                </c:pt>
                <c:pt idx="167">
                  <c:v>880.2151828919358</c:v>
                </c:pt>
                <c:pt idx="168">
                  <c:v>867.3833867368138</c:v>
                </c:pt>
                <c:pt idx="169">
                  <c:v>875.19467071913596</c:v>
                </c:pt>
                <c:pt idx="170">
                  <c:v>862.52111420269807</c:v>
                </c:pt>
                <c:pt idx="171">
                  <c:v>883.03472554485495</c:v>
                </c:pt>
                <c:pt idx="172">
                  <c:v>845.24422274271876</c:v>
                </c:pt>
                <c:pt idx="173">
                  <c:v>834.87233369805165</c:v>
                </c:pt>
                <c:pt idx="174">
                  <c:v>835.89369863864988</c:v>
                </c:pt>
                <c:pt idx="175">
                  <c:v>825.9677576666387</c:v>
                </c:pt>
                <c:pt idx="176">
                  <c:v>809.61153319536754</c:v>
                </c:pt>
                <c:pt idx="177">
                  <c:v>793.37039209768511</c:v>
                </c:pt>
                <c:pt idx="178">
                  <c:v>775.84894846883014</c:v>
                </c:pt>
                <c:pt idx="179">
                  <c:v>767.11699749779984</c:v>
                </c:pt>
                <c:pt idx="180">
                  <c:v>755.59427471724734</c:v>
                </c:pt>
                <c:pt idx="181">
                  <c:v>743.76945808102505</c:v>
                </c:pt>
                <c:pt idx="182">
                  <c:v>737.74196638932528</c:v>
                </c:pt>
                <c:pt idx="183">
                  <c:v>717.34343842075691</c:v>
                </c:pt>
                <c:pt idx="184">
                  <c:v>712.42362419984693</c:v>
                </c:pt>
                <c:pt idx="185">
                  <c:v>712.26538456116259</c:v>
                </c:pt>
                <c:pt idx="186">
                  <c:v>717.31466757735973</c:v>
                </c:pt>
                <c:pt idx="187">
                  <c:v>732.53444373444393</c:v>
                </c:pt>
                <c:pt idx="188">
                  <c:v>724.75193059551907</c:v>
                </c:pt>
                <c:pt idx="189">
                  <c:v>716.62416733582847</c:v>
                </c:pt>
                <c:pt idx="190">
                  <c:v>726.10416023518439</c:v>
                </c:pt>
                <c:pt idx="191">
                  <c:v>727.54270240504115</c:v>
                </c:pt>
                <c:pt idx="192">
                  <c:v>718.73882432551795</c:v>
                </c:pt>
                <c:pt idx="193">
                  <c:v>705.17337166376899</c:v>
                </c:pt>
                <c:pt idx="194">
                  <c:v>682.4587908017312</c:v>
                </c:pt>
                <c:pt idx="195">
                  <c:v>685.4797293584304</c:v>
                </c:pt>
                <c:pt idx="196">
                  <c:v>671.6409536844086</c:v>
                </c:pt>
                <c:pt idx="197">
                  <c:v>643.18658956464242</c:v>
                </c:pt>
                <c:pt idx="198">
                  <c:v>607.72652507767407</c:v>
                </c:pt>
                <c:pt idx="199">
                  <c:v>584.06250638353094</c:v>
                </c:pt>
                <c:pt idx="200">
                  <c:v>549.58065057206511</c:v>
                </c:pt>
                <c:pt idx="201">
                  <c:v>546.78987876254303</c:v>
                </c:pt>
                <c:pt idx="202">
                  <c:v>534.64858284895229</c:v>
                </c:pt>
                <c:pt idx="203">
                  <c:v>520.34947368057635</c:v>
                </c:pt>
                <c:pt idx="204">
                  <c:v>498.7137994459311</c:v>
                </c:pt>
                <c:pt idx="205">
                  <c:v>510.68247029913908</c:v>
                </c:pt>
                <c:pt idx="206">
                  <c:v>465.28207941846074</c:v>
                </c:pt>
                <c:pt idx="207">
                  <c:v>406.04291286376059</c:v>
                </c:pt>
                <c:pt idx="208">
                  <c:v>388.20498995753712</c:v>
                </c:pt>
                <c:pt idx="209">
                  <c:v>417.26354178864301</c:v>
                </c:pt>
                <c:pt idx="210">
                  <c:v>389.42775080191535</c:v>
                </c:pt>
                <c:pt idx="211">
                  <c:v>416.05516636596343</c:v>
                </c:pt>
                <c:pt idx="212">
                  <c:v>438.06486156477132</c:v>
                </c:pt>
                <c:pt idx="213">
                  <c:v>467.8426844808057</c:v>
                </c:pt>
                <c:pt idx="214">
                  <c:v>473.23721761776841</c:v>
                </c:pt>
                <c:pt idx="215">
                  <c:v>467.65567399872424</c:v>
                </c:pt>
                <c:pt idx="216">
                  <c:v>465.49786074393921</c:v>
                </c:pt>
                <c:pt idx="217">
                  <c:v>586.40733012039732</c:v>
                </c:pt>
                <c:pt idx="218">
                  <c:v>634.91497208796625</c:v>
                </c:pt>
                <c:pt idx="219">
                  <c:v>658.11865728775535</c:v>
                </c:pt>
                <c:pt idx="220">
                  <c:v>718.13463661417813</c:v>
                </c:pt>
                <c:pt idx="221">
                  <c:v>824.93200730434182</c:v>
                </c:pt>
                <c:pt idx="222">
                  <c:v>872.76353445207792</c:v>
                </c:pt>
                <c:pt idx="223">
                  <c:v>857.93216468085507</c:v>
                </c:pt>
                <c:pt idx="224">
                  <c:v>815.20746223611025</c:v>
                </c:pt>
                <c:pt idx="225">
                  <c:v>789.18423438340199</c:v>
                </c:pt>
                <c:pt idx="226">
                  <c:v>752.96174254640948</c:v>
                </c:pt>
                <c:pt idx="227">
                  <c:v>717.40098010755116</c:v>
                </c:pt>
                <c:pt idx="228">
                  <c:v>702.713464553314</c:v>
                </c:pt>
                <c:pt idx="229">
                  <c:v>684.27135393575065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BF-49EE-9E97-387724C72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1776"/>
        <c:axId val="116973568"/>
      </c:lineChart>
      <c:dateAx>
        <c:axId val="122251776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3568"/>
        <c:crosses val="autoZero"/>
        <c:auto val="1"/>
        <c:lblOffset val="100"/>
        <c:baseTimeUnit val="days"/>
      </c:dateAx>
      <c:valAx>
        <c:axId val="11697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225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bg-BG"/>
              <a:t>Седмична </a:t>
            </a:r>
            <a:r>
              <a:rPr lang="bg-BG" baseline="0"/>
              <a:t>положителност на </a:t>
            </a:r>
            <a:r>
              <a:rPr lang="en-US" baseline="0"/>
              <a:t>RT-PCR </a:t>
            </a:r>
            <a:r>
              <a:rPr lang="bg-BG" baseline="0"/>
              <a:t>тестовете </a:t>
            </a:r>
          </a:p>
          <a:p>
            <a:pPr>
              <a:defRPr/>
            </a:pPr>
            <a:r>
              <a:rPr lang="bg-BG" baseline="0"/>
              <a:t>България 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'TS_COVID-19_BG'!$R$1</c:f>
              <c:strCache>
                <c:ptCount val="1"/>
                <c:pt idx="0">
                  <c:v>Седмична положителност 1: Нови случаи потвърдени с RT-PCR като процент от броя RT-PCR тестове (на седмична основа)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'TS_COVID-19_BG'!$E$88:$E$317</c:f>
              <c:numCache>
                <c:formatCode>d\.m\.yy;@</c:formatCode>
                <c:ptCount val="230"/>
                <c:pt idx="0">
                  <c:v>43984</c:v>
                </c:pt>
                <c:pt idx="1">
                  <c:v>43985</c:v>
                </c:pt>
                <c:pt idx="2">
                  <c:v>43986</c:v>
                </c:pt>
                <c:pt idx="3">
                  <c:v>43987</c:v>
                </c:pt>
                <c:pt idx="4">
                  <c:v>43988</c:v>
                </c:pt>
                <c:pt idx="5">
                  <c:v>43989</c:v>
                </c:pt>
                <c:pt idx="6">
                  <c:v>43990</c:v>
                </c:pt>
                <c:pt idx="7">
                  <c:v>43991</c:v>
                </c:pt>
                <c:pt idx="8">
                  <c:v>43992</c:v>
                </c:pt>
                <c:pt idx="9">
                  <c:v>43993</c:v>
                </c:pt>
                <c:pt idx="10">
                  <c:v>43994</c:v>
                </c:pt>
                <c:pt idx="11">
                  <c:v>43995</c:v>
                </c:pt>
                <c:pt idx="12">
                  <c:v>43996</c:v>
                </c:pt>
                <c:pt idx="13">
                  <c:v>43997</c:v>
                </c:pt>
                <c:pt idx="14">
                  <c:v>43998</c:v>
                </c:pt>
                <c:pt idx="15">
                  <c:v>43999</c:v>
                </c:pt>
                <c:pt idx="16">
                  <c:v>44000</c:v>
                </c:pt>
                <c:pt idx="17">
                  <c:v>44001</c:v>
                </c:pt>
                <c:pt idx="18">
                  <c:v>44002</c:v>
                </c:pt>
                <c:pt idx="19">
                  <c:v>44003</c:v>
                </c:pt>
                <c:pt idx="20">
                  <c:v>44004</c:v>
                </c:pt>
                <c:pt idx="21">
                  <c:v>44005</c:v>
                </c:pt>
                <c:pt idx="22">
                  <c:v>44006</c:v>
                </c:pt>
                <c:pt idx="23">
                  <c:v>44007</c:v>
                </c:pt>
                <c:pt idx="24">
                  <c:v>44008</c:v>
                </c:pt>
                <c:pt idx="25">
                  <c:v>44009</c:v>
                </c:pt>
                <c:pt idx="26">
                  <c:v>44010</c:v>
                </c:pt>
                <c:pt idx="27">
                  <c:v>44011</c:v>
                </c:pt>
                <c:pt idx="28">
                  <c:v>44012</c:v>
                </c:pt>
                <c:pt idx="29">
                  <c:v>44013</c:v>
                </c:pt>
                <c:pt idx="30">
                  <c:v>44014</c:v>
                </c:pt>
                <c:pt idx="31">
                  <c:v>44015</c:v>
                </c:pt>
                <c:pt idx="32">
                  <c:v>44016</c:v>
                </c:pt>
                <c:pt idx="33">
                  <c:v>44017</c:v>
                </c:pt>
                <c:pt idx="34">
                  <c:v>44018</c:v>
                </c:pt>
                <c:pt idx="35">
                  <c:v>44019</c:v>
                </c:pt>
                <c:pt idx="36">
                  <c:v>44020</c:v>
                </c:pt>
                <c:pt idx="37">
                  <c:v>44021</c:v>
                </c:pt>
                <c:pt idx="38">
                  <c:v>44022</c:v>
                </c:pt>
                <c:pt idx="39">
                  <c:v>44023</c:v>
                </c:pt>
                <c:pt idx="40">
                  <c:v>44024</c:v>
                </c:pt>
                <c:pt idx="41">
                  <c:v>44025</c:v>
                </c:pt>
                <c:pt idx="42">
                  <c:v>44026</c:v>
                </c:pt>
                <c:pt idx="43">
                  <c:v>44027</c:v>
                </c:pt>
                <c:pt idx="44">
                  <c:v>44028</c:v>
                </c:pt>
                <c:pt idx="45">
                  <c:v>44029</c:v>
                </c:pt>
                <c:pt idx="46">
                  <c:v>44030</c:v>
                </c:pt>
                <c:pt idx="47">
                  <c:v>44031</c:v>
                </c:pt>
                <c:pt idx="48">
                  <c:v>44032</c:v>
                </c:pt>
                <c:pt idx="49">
                  <c:v>44033</c:v>
                </c:pt>
                <c:pt idx="50">
                  <c:v>44034</c:v>
                </c:pt>
                <c:pt idx="51">
                  <c:v>44035</c:v>
                </c:pt>
                <c:pt idx="52">
                  <c:v>44036</c:v>
                </c:pt>
                <c:pt idx="53">
                  <c:v>44037</c:v>
                </c:pt>
                <c:pt idx="54">
                  <c:v>44038</c:v>
                </c:pt>
                <c:pt idx="55">
                  <c:v>44039</c:v>
                </c:pt>
                <c:pt idx="56">
                  <c:v>44040</c:v>
                </c:pt>
                <c:pt idx="57">
                  <c:v>44041</c:v>
                </c:pt>
                <c:pt idx="58">
                  <c:v>44042</c:v>
                </c:pt>
                <c:pt idx="59">
                  <c:v>44043</c:v>
                </c:pt>
                <c:pt idx="60">
                  <c:v>44044</c:v>
                </c:pt>
                <c:pt idx="61">
                  <c:v>44045</c:v>
                </c:pt>
                <c:pt idx="62">
                  <c:v>44046</c:v>
                </c:pt>
                <c:pt idx="63">
                  <c:v>44047</c:v>
                </c:pt>
                <c:pt idx="64">
                  <c:v>44048</c:v>
                </c:pt>
                <c:pt idx="65">
                  <c:v>44049</c:v>
                </c:pt>
                <c:pt idx="66">
                  <c:v>44050</c:v>
                </c:pt>
                <c:pt idx="67">
                  <c:v>44051</c:v>
                </c:pt>
                <c:pt idx="68">
                  <c:v>44052</c:v>
                </c:pt>
                <c:pt idx="69">
                  <c:v>44053</c:v>
                </c:pt>
                <c:pt idx="70">
                  <c:v>44054</c:v>
                </c:pt>
                <c:pt idx="71">
                  <c:v>44055</c:v>
                </c:pt>
                <c:pt idx="72">
                  <c:v>44056</c:v>
                </c:pt>
                <c:pt idx="73">
                  <c:v>44057</c:v>
                </c:pt>
                <c:pt idx="74">
                  <c:v>44058</c:v>
                </c:pt>
                <c:pt idx="75">
                  <c:v>44059</c:v>
                </c:pt>
                <c:pt idx="76">
                  <c:v>44060</c:v>
                </c:pt>
                <c:pt idx="77">
                  <c:v>44061</c:v>
                </c:pt>
                <c:pt idx="78">
                  <c:v>44062</c:v>
                </c:pt>
                <c:pt idx="79">
                  <c:v>44063</c:v>
                </c:pt>
                <c:pt idx="80">
                  <c:v>44064</c:v>
                </c:pt>
                <c:pt idx="81">
                  <c:v>44065</c:v>
                </c:pt>
                <c:pt idx="82">
                  <c:v>44066</c:v>
                </c:pt>
                <c:pt idx="83">
                  <c:v>44067</c:v>
                </c:pt>
                <c:pt idx="84">
                  <c:v>44068</c:v>
                </c:pt>
                <c:pt idx="85">
                  <c:v>44069</c:v>
                </c:pt>
                <c:pt idx="86">
                  <c:v>44070</c:v>
                </c:pt>
                <c:pt idx="87">
                  <c:v>44071</c:v>
                </c:pt>
                <c:pt idx="88">
                  <c:v>44072</c:v>
                </c:pt>
                <c:pt idx="89">
                  <c:v>44073</c:v>
                </c:pt>
                <c:pt idx="90">
                  <c:v>44074</c:v>
                </c:pt>
                <c:pt idx="91">
                  <c:v>44075</c:v>
                </c:pt>
                <c:pt idx="92">
                  <c:v>44076</c:v>
                </c:pt>
                <c:pt idx="93">
                  <c:v>44077</c:v>
                </c:pt>
                <c:pt idx="94">
                  <c:v>44078</c:v>
                </c:pt>
                <c:pt idx="95">
                  <c:v>44079</c:v>
                </c:pt>
                <c:pt idx="96">
                  <c:v>44080</c:v>
                </c:pt>
                <c:pt idx="97">
                  <c:v>44081</c:v>
                </c:pt>
                <c:pt idx="98">
                  <c:v>44082</c:v>
                </c:pt>
                <c:pt idx="99">
                  <c:v>44083</c:v>
                </c:pt>
                <c:pt idx="100">
                  <c:v>44084</c:v>
                </c:pt>
                <c:pt idx="101">
                  <c:v>44085</c:v>
                </c:pt>
                <c:pt idx="102">
                  <c:v>44086</c:v>
                </c:pt>
                <c:pt idx="103">
                  <c:v>44087</c:v>
                </c:pt>
                <c:pt idx="104">
                  <c:v>44088</c:v>
                </c:pt>
                <c:pt idx="105">
                  <c:v>44089</c:v>
                </c:pt>
                <c:pt idx="106">
                  <c:v>44090</c:v>
                </c:pt>
                <c:pt idx="107">
                  <c:v>44091</c:v>
                </c:pt>
                <c:pt idx="108">
                  <c:v>44092</c:v>
                </c:pt>
                <c:pt idx="109">
                  <c:v>44093</c:v>
                </c:pt>
                <c:pt idx="110">
                  <c:v>44094</c:v>
                </c:pt>
                <c:pt idx="111">
                  <c:v>44095</c:v>
                </c:pt>
                <c:pt idx="112">
                  <c:v>44096</c:v>
                </c:pt>
                <c:pt idx="113">
                  <c:v>44097</c:v>
                </c:pt>
                <c:pt idx="114">
                  <c:v>44098</c:v>
                </c:pt>
                <c:pt idx="115">
                  <c:v>44099</c:v>
                </c:pt>
                <c:pt idx="116">
                  <c:v>44100</c:v>
                </c:pt>
                <c:pt idx="117">
                  <c:v>44101</c:v>
                </c:pt>
                <c:pt idx="118">
                  <c:v>44102</c:v>
                </c:pt>
                <c:pt idx="119">
                  <c:v>44103</c:v>
                </c:pt>
                <c:pt idx="120">
                  <c:v>44104</c:v>
                </c:pt>
                <c:pt idx="121">
                  <c:v>44105</c:v>
                </c:pt>
                <c:pt idx="122">
                  <c:v>44106</c:v>
                </c:pt>
                <c:pt idx="123">
                  <c:v>44107</c:v>
                </c:pt>
                <c:pt idx="124">
                  <c:v>44108</c:v>
                </c:pt>
                <c:pt idx="125">
                  <c:v>44109</c:v>
                </c:pt>
                <c:pt idx="126">
                  <c:v>44110</c:v>
                </c:pt>
                <c:pt idx="127">
                  <c:v>44111</c:v>
                </c:pt>
                <c:pt idx="128">
                  <c:v>44112</c:v>
                </c:pt>
                <c:pt idx="129">
                  <c:v>44113</c:v>
                </c:pt>
                <c:pt idx="130">
                  <c:v>44114</c:v>
                </c:pt>
                <c:pt idx="131">
                  <c:v>44115</c:v>
                </c:pt>
                <c:pt idx="132">
                  <c:v>44116</c:v>
                </c:pt>
                <c:pt idx="133">
                  <c:v>44117</c:v>
                </c:pt>
                <c:pt idx="134">
                  <c:v>44118</c:v>
                </c:pt>
                <c:pt idx="135">
                  <c:v>44119</c:v>
                </c:pt>
                <c:pt idx="136">
                  <c:v>44120</c:v>
                </c:pt>
                <c:pt idx="137">
                  <c:v>44121</c:v>
                </c:pt>
                <c:pt idx="138">
                  <c:v>44122</c:v>
                </c:pt>
                <c:pt idx="139">
                  <c:v>44123</c:v>
                </c:pt>
                <c:pt idx="140">
                  <c:v>44124</c:v>
                </c:pt>
                <c:pt idx="141">
                  <c:v>44125</c:v>
                </c:pt>
                <c:pt idx="142">
                  <c:v>44126</c:v>
                </c:pt>
                <c:pt idx="143">
                  <c:v>44127</c:v>
                </c:pt>
                <c:pt idx="144">
                  <c:v>44128</c:v>
                </c:pt>
                <c:pt idx="145">
                  <c:v>44129</c:v>
                </c:pt>
                <c:pt idx="146">
                  <c:v>44130</c:v>
                </c:pt>
                <c:pt idx="147">
                  <c:v>44131</c:v>
                </c:pt>
                <c:pt idx="148">
                  <c:v>44132</c:v>
                </c:pt>
                <c:pt idx="149">
                  <c:v>44133</c:v>
                </c:pt>
                <c:pt idx="150">
                  <c:v>44134</c:v>
                </c:pt>
                <c:pt idx="151">
                  <c:v>44135</c:v>
                </c:pt>
                <c:pt idx="152">
                  <c:v>44136</c:v>
                </c:pt>
                <c:pt idx="153">
                  <c:v>44137</c:v>
                </c:pt>
                <c:pt idx="154">
                  <c:v>44138</c:v>
                </c:pt>
                <c:pt idx="155">
                  <c:v>44139</c:v>
                </c:pt>
                <c:pt idx="156">
                  <c:v>44140</c:v>
                </c:pt>
                <c:pt idx="157">
                  <c:v>44141</c:v>
                </c:pt>
                <c:pt idx="158">
                  <c:v>44142</c:v>
                </c:pt>
                <c:pt idx="159">
                  <c:v>44143</c:v>
                </c:pt>
                <c:pt idx="160">
                  <c:v>44144</c:v>
                </c:pt>
                <c:pt idx="161">
                  <c:v>44145</c:v>
                </c:pt>
                <c:pt idx="162">
                  <c:v>44146</c:v>
                </c:pt>
                <c:pt idx="163">
                  <c:v>44147</c:v>
                </c:pt>
                <c:pt idx="164">
                  <c:v>44148</c:v>
                </c:pt>
                <c:pt idx="165">
                  <c:v>44149</c:v>
                </c:pt>
                <c:pt idx="166">
                  <c:v>44150</c:v>
                </c:pt>
                <c:pt idx="167">
                  <c:v>44151</c:v>
                </c:pt>
                <c:pt idx="168">
                  <c:v>44152</c:v>
                </c:pt>
                <c:pt idx="169">
                  <c:v>44153</c:v>
                </c:pt>
                <c:pt idx="170">
                  <c:v>44154</c:v>
                </c:pt>
                <c:pt idx="171">
                  <c:v>44155</c:v>
                </c:pt>
                <c:pt idx="172">
                  <c:v>44156</c:v>
                </c:pt>
                <c:pt idx="173">
                  <c:v>44157</c:v>
                </c:pt>
                <c:pt idx="174">
                  <c:v>44158</c:v>
                </c:pt>
                <c:pt idx="175">
                  <c:v>44159</c:v>
                </c:pt>
                <c:pt idx="176">
                  <c:v>44160</c:v>
                </c:pt>
                <c:pt idx="177">
                  <c:v>44161</c:v>
                </c:pt>
                <c:pt idx="178">
                  <c:v>44162</c:v>
                </c:pt>
                <c:pt idx="179">
                  <c:v>44163</c:v>
                </c:pt>
                <c:pt idx="180">
                  <c:v>44164</c:v>
                </c:pt>
                <c:pt idx="181">
                  <c:v>44165</c:v>
                </c:pt>
                <c:pt idx="182">
                  <c:v>44166</c:v>
                </c:pt>
                <c:pt idx="183">
                  <c:v>44167</c:v>
                </c:pt>
                <c:pt idx="184">
                  <c:v>44168</c:v>
                </c:pt>
                <c:pt idx="185">
                  <c:v>44169</c:v>
                </c:pt>
                <c:pt idx="186">
                  <c:v>44170</c:v>
                </c:pt>
                <c:pt idx="187">
                  <c:v>44171</c:v>
                </c:pt>
                <c:pt idx="188">
                  <c:v>44172</c:v>
                </c:pt>
                <c:pt idx="189">
                  <c:v>44173</c:v>
                </c:pt>
                <c:pt idx="190">
                  <c:v>44174</c:v>
                </c:pt>
                <c:pt idx="191">
                  <c:v>44175</c:v>
                </c:pt>
                <c:pt idx="192">
                  <c:v>44176</c:v>
                </c:pt>
                <c:pt idx="193">
                  <c:v>44177</c:v>
                </c:pt>
                <c:pt idx="194">
                  <c:v>44178</c:v>
                </c:pt>
                <c:pt idx="195">
                  <c:v>44179</c:v>
                </c:pt>
                <c:pt idx="196">
                  <c:v>44180</c:v>
                </c:pt>
                <c:pt idx="197">
                  <c:v>44181</c:v>
                </c:pt>
                <c:pt idx="198">
                  <c:v>44182</c:v>
                </c:pt>
                <c:pt idx="199">
                  <c:v>44183</c:v>
                </c:pt>
                <c:pt idx="200">
                  <c:v>44184</c:v>
                </c:pt>
                <c:pt idx="201">
                  <c:v>44185</c:v>
                </c:pt>
                <c:pt idx="202">
                  <c:v>44186</c:v>
                </c:pt>
                <c:pt idx="203">
                  <c:v>44187</c:v>
                </c:pt>
                <c:pt idx="204">
                  <c:v>44188</c:v>
                </c:pt>
                <c:pt idx="205">
                  <c:v>44189</c:v>
                </c:pt>
                <c:pt idx="206">
                  <c:v>44190</c:v>
                </c:pt>
                <c:pt idx="207">
                  <c:v>44191</c:v>
                </c:pt>
                <c:pt idx="208">
                  <c:v>44192</c:v>
                </c:pt>
                <c:pt idx="209">
                  <c:v>44193</c:v>
                </c:pt>
                <c:pt idx="210">
                  <c:v>44194</c:v>
                </c:pt>
                <c:pt idx="211">
                  <c:v>44195</c:v>
                </c:pt>
                <c:pt idx="212">
                  <c:v>44196</c:v>
                </c:pt>
                <c:pt idx="213">
                  <c:v>44197</c:v>
                </c:pt>
                <c:pt idx="214">
                  <c:v>44198</c:v>
                </c:pt>
                <c:pt idx="215">
                  <c:v>44199</c:v>
                </c:pt>
                <c:pt idx="216">
                  <c:v>44200</c:v>
                </c:pt>
                <c:pt idx="217">
                  <c:v>44201</c:v>
                </c:pt>
                <c:pt idx="218">
                  <c:v>44202</c:v>
                </c:pt>
                <c:pt idx="219">
                  <c:v>44203</c:v>
                </c:pt>
                <c:pt idx="220">
                  <c:v>44204</c:v>
                </c:pt>
                <c:pt idx="221">
                  <c:v>44205</c:v>
                </c:pt>
                <c:pt idx="222">
                  <c:v>44206</c:v>
                </c:pt>
                <c:pt idx="223">
                  <c:v>44207</c:v>
                </c:pt>
                <c:pt idx="224">
                  <c:v>44208</c:v>
                </c:pt>
                <c:pt idx="225">
                  <c:v>44209</c:v>
                </c:pt>
                <c:pt idx="226">
                  <c:v>44210</c:v>
                </c:pt>
                <c:pt idx="227">
                  <c:v>44211</c:v>
                </c:pt>
                <c:pt idx="228">
                  <c:v>44212</c:v>
                </c:pt>
                <c:pt idx="229">
                  <c:v>44213</c:v>
                </c:pt>
              </c:numCache>
            </c:numRef>
          </c:cat>
          <c:val>
            <c:numRef>
              <c:f>'TS_COVID-19_BG'!$R$88:$R$317</c:f>
              <c:numCache>
                <c:formatCode>General</c:formatCode>
                <c:ptCount val="230"/>
                <c:pt idx="0">
                  <c:v>1.022935285883493</c:v>
                </c:pt>
                <c:pt idx="1">
                  <c:v>1.1016855789357718</c:v>
                </c:pt>
                <c:pt idx="2">
                  <c:v>1.2029405212742259</c:v>
                </c:pt>
                <c:pt idx="3">
                  <c:v>1.6937022900763359</c:v>
                </c:pt>
                <c:pt idx="4">
                  <c:v>2.054211741825696</c:v>
                </c:pt>
                <c:pt idx="5">
                  <c:v>2.3468057366362451</c:v>
                </c:pt>
                <c:pt idx="6">
                  <c:v>2.8450280399398169</c:v>
                </c:pt>
                <c:pt idx="7">
                  <c:v>3.6281179138321997</c:v>
                </c:pt>
                <c:pt idx="8">
                  <c:v>4.1503721458307048</c:v>
                </c:pt>
                <c:pt idx="9">
                  <c:v>4.5028142589118199</c:v>
                </c:pt>
                <c:pt idx="10">
                  <c:v>4.3424787133396405</c:v>
                </c:pt>
                <c:pt idx="11">
                  <c:v>4.3525299600532623</c:v>
                </c:pt>
                <c:pt idx="12">
                  <c:v>4.2125237191650848</c:v>
                </c:pt>
                <c:pt idx="13">
                  <c:v>3.9768312495585225</c:v>
                </c:pt>
                <c:pt idx="14">
                  <c:v>3.6438638707459607</c:v>
                </c:pt>
                <c:pt idx="15">
                  <c:v>3.8074664146357926</c:v>
                </c:pt>
                <c:pt idx="16">
                  <c:v>3.7708633834741399</c:v>
                </c:pt>
                <c:pt idx="17">
                  <c:v>4.193111317121871</c:v>
                </c:pt>
                <c:pt idx="18">
                  <c:v>4.1012216404886557</c:v>
                </c:pt>
                <c:pt idx="19">
                  <c:v>4.6129253254167617</c:v>
                </c:pt>
                <c:pt idx="20">
                  <c:v>5.0024402147388969</c:v>
                </c:pt>
                <c:pt idx="21">
                  <c:v>4.8508586923772219</c:v>
                </c:pt>
                <c:pt idx="22">
                  <c:v>4.6624814840939548</c:v>
                </c:pt>
                <c:pt idx="23">
                  <c:v>4.623819274720919</c:v>
                </c:pt>
                <c:pt idx="24">
                  <c:v>4.6426312460468058</c:v>
                </c:pt>
                <c:pt idx="25">
                  <c:v>4.6821916115881157</c:v>
                </c:pt>
                <c:pt idx="26">
                  <c:v>4.6035336553157666</c:v>
                </c:pt>
                <c:pt idx="27">
                  <c:v>4.671619613670134</c:v>
                </c:pt>
                <c:pt idx="28">
                  <c:v>4.5601378270700978</c:v>
                </c:pt>
                <c:pt idx="29">
                  <c:v>4.6123029887723366</c:v>
                </c:pt>
                <c:pt idx="30">
                  <c:v>4.8379396318497694</c:v>
                </c:pt>
                <c:pt idx="31">
                  <c:v>4.7163434038791534</c:v>
                </c:pt>
                <c:pt idx="32">
                  <c:v>5.1737735948262271</c:v>
                </c:pt>
                <c:pt idx="33">
                  <c:v>5.2385220595558213</c:v>
                </c:pt>
                <c:pt idx="34">
                  <c:v>5.2526162936257572</c:v>
                </c:pt>
                <c:pt idx="35">
                  <c:v>5.9436913451511986</c:v>
                </c:pt>
                <c:pt idx="36">
                  <c:v>6.0670482420278002</c:v>
                </c:pt>
                <c:pt idx="37">
                  <c:v>6.0197618444388148</c:v>
                </c:pt>
                <c:pt idx="38">
                  <c:v>6.6959439455245242</c:v>
                </c:pt>
                <c:pt idx="39">
                  <c:v>6.5879288665349378</c:v>
                </c:pt>
                <c:pt idx="40">
                  <c:v>6.6628119023262018</c:v>
                </c:pt>
                <c:pt idx="41">
                  <c:v>6.6438175586606905</c:v>
                </c:pt>
                <c:pt idx="42">
                  <c:v>6.4182815983536274</c:v>
                </c:pt>
                <c:pt idx="43">
                  <c:v>6.2363592272249617</c:v>
                </c:pt>
                <c:pt idx="44">
                  <c:v>5.9383341715346827</c:v>
                </c:pt>
                <c:pt idx="45">
                  <c:v>5.1308864024539016</c:v>
                </c:pt>
                <c:pt idx="46">
                  <c:v>5.0907587917197672</c:v>
                </c:pt>
                <c:pt idx="47">
                  <c:v>5.1824300389656397</c:v>
                </c:pt>
                <c:pt idx="48">
                  <c:v>4.9060854010004302</c:v>
                </c:pt>
                <c:pt idx="49">
                  <c:v>4.9718328311279967</c:v>
                </c:pt>
                <c:pt idx="50">
                  <c:v>5.1883142009544692</c:v>
                </c:pt>
                <c:pt idx="51">
                  <c:v>5.3675869442173445</c:v>
                </c:pt>
                <c:pt idx="52">
                  <c:v>5.4794959761454365</c:v>
                </c:pt>
                <c:pt idx="53">
                  <c:v>5.2094954753935792</c:v>
                </c:pt>
                <c:pt idx="54">
                  <c:v>5.1625239005736141</c:v>
                </c:pt>
                <c:pt idx="55">
                  <c:v>5.1688890245018762</c:v>
                </c:pt>
                <c:pt idx="56">
                  <c:v>5.1398888180078375</c:v>
                </c:pt>
                <c:pt idx="57">
                  <c:v>4.9213257448945429</c:v>
                </c:pt>
                <c:pt idx="58">
                  <c:v>4.7506728355861982</c:v>
                </c:pt>
                <c:pt idx="59">
                  <c:v>4.6367805888445037</c:v>
                </c:pt>
                <c:pt idx="60">
                  <c:v>4.6896510444723765</c:v>
                </c:pt>
                <c:pt idx="61">
                  <c:v>4.3285616905248805</c:v>
                </c:pt>
                <c:pt idx="62">
                  <c:v>4.6028255565261924</c:v>
                </c:pt>
                <c:pt idx="63">
                  <c:v>4.5907707002567006</c:v>
                </c:pt>
                <c:pt idx="64">
                  <c:v>4.6026727120868633</c:v>
                </c:pt>
                <c:pt idx="65">
                  <c:v>4.7578434358818154</c:v>
                </c:pt>
                <c:pt idx="66">
                  <c:v>4.8859735164296225</c:v>
                </c:pt>
                <c:pt idx="67">
                  <c:v>4.6199701937406861</c:v>
                </c:pt>
                <c:pt idx="68">
                  <c:v>4.6317924760265559</c:v>
                </c:pt>
                <c:pt idx="69">
                  <c:v>4.4585396039603955</c:v>
                </c:pt>
                <c:pt idx="70">
                  <c:v>4.2480376766091048</c:v>
                </c:pt>
                <c:pt idx="71">
                  <c:v>4.0986431861623789</c:v>
                </c:pt>
                <c:pt idx="72">
                  <c:v>3.7547892720306515</c:v>
                </c:pt>
                <c:pt idx="73">
                  <c:v>3.4293329866077236</c:v>
                </c:pt>
                <c:pt idx="74">
                  <c:v>3.3505071125368588</c:v>
                </c:pt>
                <c:pt idx="75">
                  <c:v>3.3006601320264055</c:v>
                </c:pt>
                <c:pt idx="76">
                  <c:v>3.2847457627118644</c:v>
                </c:pt>
                <c:pt idx="77">
                  <c:v>3.1783818562007395</c:v>
                </c:pt>
                <c:pt idx="78">
                  <c:v>3.2250374608363983</c:v>
                </c:pt>
                <c:pt idx="79">
                  <c:v>2.8172010332776174</c:v>
                </c:pt>
                <c:pt idx="80">
                  <c:v>2.6363958431743035</c:v>
                </c:pt>
                <c:pt idx="81">
                  <c:v>2.5880912826790241</c:v>
                </c:pt>
                <c:pt idx="82">
                  <c:v>2.5566231983527796</c:v>
                </c:pt>
                <c:pt idx="83">
                  <c:v>2.5277587388622345</c:v>
                </c:pt>
                <c:pt idx="84">
                  <c:v>2.5451725029444714</c:v>
                </c:pt>
                <c:pt idx="85">
                  <c:v>2.4614726027397262</c:v>
                </c:pt>
                <c:pt idx="86">
                  <c:v>2.8583709434773263</c:v>
                </c:pt>
                <c:pt idx="87">
                  <c:v>2.8352214829467122</c:v>
                </c:pt>
                <c:pt idx="88">
                  <c:v>2.8022802280228025</c:v>
                </c:pt>
                <c:pt idx="89">
                  <c:v>2.6991214172547888</c:v>
                </c:pt>
                <c:pt idx="90">
                  <c:v>2.6639525621736437</c:v>
                </c:pt>
                <c:pt idx="91">
                  <c:v>2.5404890441409971</c:v>
                </c:pt>
                <c:pt idx="92">
                  <c:v>2.4580148333380696</c:v>
                </c:pt>
                <c:pt idx="93">
                  <c:v>2.353900516444686</c:v>
                </c:pt>
                <c:pt idx="94">
                  <c:v>2.396550294385936</c:v>
                </c:pt>
                <c:pt idx="95">
                  <c:v>2.3413837604361452</c:v>
                </c:pt>
                <c:pt idx="96">
                  <c:v>2.4247400109469073</c:v>
                </c:pt>
                <c:pt idx="97">
                  <c:v>2.4645667132713762</c:v>
                </c:pt>
                <c:pt idx="98">
                  <c:v>2.6373362903467497</c:v>
                </c:pt>
                <c:pt idx="99">
                  <c:v>2.8158395069822331</c:v>
                </c:pt>
                <c:pt idx="100">
                  <c:v>2.7078919491525424</c:v>
                </c:pt>
                <c:pt idx="101">
                  <c:v>2.9110073571024335</c:v>
                </c:pt>
                <c:pt idx="102">
                  <c:v>3.3789187460012795</c:v>
                </c:pt>
                <c:pt idx="103">
                  <c:v>3.5070892410341954</c:v>
                </c:pt>
                <c:pt idx="104">
                  <c:v>3.5281099714857218</c:v>
                </c:pt>
                <c:pt idx="105">
                  <c:v>3.5966981132075473</c:v>
                </c:pt>
                <c:pt idx="106">
                  <c:v>3.496070308567889</c:v>
                </c:pt>
                <c:pt idx="107">
                  <c:v>3.7423096516321168</c:v>
                </c:pt>
                <c:pt idx="108">
                  <c:v>3.5990108426859422</c:v>
                </c:pt>
                <c:pt idx="109">
                  <c:v>3.4010632874517515</c:v>
                </c:pt>
                <c:pt idx="110">
                  <c:v>3.3087317716689846</c:v>
                </c:pt>
                <c:pt idx="111">
                  <c:v>3.3307486254053291</c:v>
                </c:pt>
                <c:pt idx="112">
                  <c:v>3.3797921764726744</c:v>
                </c:pt>
                <c:pt idx="113">
                  <c:v>3.367490903690503</c:v>
                </c:pt>
                <c:pt idx="114">
                  <c:v>3.4848780487804873</c:v>
                </c:pt>
                <c:pt idx="115">
                  <c:v>4.1781711872665257</c:v>
                </c:pt>
                <c:pt idx="116">
                  <c:v>4.6333516692760126</c:v>
                </c:pt>
                <c:pt idx="117">
                  <c:v>5.0281714188150932</c:v>
                </c:pt>
                <c:pt idx="118">
                  <c:v>5.1198350657160034</c:v>
                </c:pt>
                <c:pt idx="119">
                  <c:v>5.3271740973046278</c:v>
                </c:pt>
                <c:pt idx="120">
                  <c:v>5.6322430091365741</c:v>
                </c:pt>
                <c:pt idx="121">
                  <c:v>5.8052434456928843</c:v>
                </c:pt>
                <c:pt idx="122">
                  <c:v>5.7075400989356924</c:v>
                </c:pt>
                <c:pt idx="123">
                  <c:v>5.6998147938163806</c:v>
                </c:pt>
                <c:pt idx="124">
                  <c:v>5.720195562241444</c:v>
                </c:pt>
                <c:pt idx="125">
                  <c:v>5.7238931440313845</c:v>
                </c:pt>
                <c:pt idx="126">
                  <c:v>5.8838681189284658</c:v>
                </c:pt>
                <c:pt idx="127">
                  <c:v>6.311219547199598</c:v>
                </c:pt>
                <c:pt idx="128">
                  <c:v>6.9532928027958798</c:v>
                </c:pt>
                <c:pt idx="129">
                  <c:v>7.770792168133644</c:v>
                </c:pt>
                <c:pt idx="130">
                  <c:v>8.7224305818394523</c:v>
                </c:pt>
                <c:pt idx="131">
                  <c:v>9.3320006663334993</c:v>
                </c:pt>
                <c:pt idx="132">
                  <c:v>9.4059075113605992</c:v>
                </c:pt>
                <c:pt idx="133">
                  <c:v>10.214507941706238</c:v>
                </c:pt>
                <c:pt idx="134">
                  <c:v>11.214953271028037</c:v>
                </c:pt>
                <c:pt idx="135">
                  <c:v>11.926889714993806</c:v>
                </c:pt>
                <c:pt idx="136">
                  <c:v>12.720467135798771</c:v>
                </c:pt>
                <c:pt idx="137">
                  <c:v>13.320302394435021</c:v>
                </c:pt>
                <c:pt idx="138">
                  <c:v>13.453758849308912</c:v>
                </c:pt>
                <c:pt idx="139">
                  <c:v>14.174956927694105</c:v>
                </c:pt>
                <c:pt idx="140">
                  <c:v>15.352628077178975</c:v>
                </c:pt>
                <c:pt idx="141">
                  <c:v>14.581637051582931</c:v>
                </c:pt>
                <c:pt idx="142">
                  <c:v>15.117269832727926</c:v>
                </c:pt>
                <c:pt idx="143">
                  <c:v>15.689465674670275</c:v>
                </c:pt>
                <c:pt idx="144">
                  <c:v>16.124424055854007</c:v>
                </c:pt>
                <c:pt idx="145">
                  <c:v>16.197574387369954</c:v>
                </c:pt>
                <c:pt idx="146">
                  <c:v>15.861847207248104</c:v>
                </c:pt>
                <c:pt idx="147">
                  <c:v>17.114500552368057</c:v>
                </c:pt>
                <c:pt idx="148">
                  <c:v>19.407983095464068</c:v>
                </c:pt>
                <c:pt idx="149">
                  <c:v>21.254666877004784</c:v>
                </c:pt>
                <c:pt idx="150">
                  <c:v>22.260014480796105</c:v>
                </c:pt>
                <c:pt idx="151">
                  <c:v>23.350270131206585</c:v>
                </c:pt>
                <c:pt idx="152">
                  <c:v>24.507272639799861</c:v>
                </c:pt>
                <c:pt idx="153">
                  <c:v>24.680812117699102</c:v>
                </c:pt>
                <c:pt idx="154">
                  <c:v>24.866277656212009</c:v>
                </c:pt>
                <c:pt idx="155">
                  <c:v>27.169144528393858</c:v>
                </c:pt>
                <c:pt idx="156">
                  <c:v>27.762861911327192</c:v>
                </c:pt>
                <c:pt idx="157">
                  <c:v>29.413049810661228</c:v>
                </c:pt>
                <c:pt idx="158">
                  <c:v>30.25831842576029</c:v>
                </c:pt>
                <c:pt idx="159">
                  <c:v>30.344373089542614</c:v>
                </c:pt>
                <c:pt idx="160">
                  <c:v>31.010703993412925</c:v>
                </c:pt>
                <c:pt idx="161">
                  <c:v>32.613741875580317</c:v>
                </c:pt>
                <c:pt idx="162">
                  <c:v>33.119106339764983</c:v>
                </c:pt>
                <c:pt idx="163">
                  <c:v>34.136153973286056</c:v>
                </c:pt>
                <c:pt idx="164">
                  <c:v>34.799645472780703</c:v>
                </c:pt>
                <c:pt idx="165">
                  <c:v>36.187673956262422</c:v>
                </c:pt>
                <c:pt idx="166">
                  <c:v>37.856918991141974</c:v>
                </c:pt>
                <c:pt idx="167">
                  <c:v>37.737791723867424</c:v>
                </c:pt>
                <c:pt idx="168">
                  <c:v>37.80350271991508</c:v>
                </c:pt>
                <c:pt idx="169">
                  <c:v>38.186031986061572</c:v>
                </c:pt>
                <c:pt idx="170">
                  <c:v>38.735448147036259</c:v>
                </c:pt>
                <c:pt idx="171">
                  <c:v>38.62570050827577</c:v>
                </c:pt>
                <c:pt idx="172">
                  <c:v>39.962898037680617</c:v>
                </c:pt>
                <c:pt idx="173">
                  <c:v>40.082018057757253</c:v>
                </c:pt>
                <c:pt idx="174">
                  <c:v>40.56137814721118</c:v>
                </c:pt>
                <c:pt idx="175">
                  <c:v>40.399184910392393</c:v>
                </c:pt>
                <c:pt idx="176">
                  <c:v>40.422885572139307</c:v>
                </c:pt>
                <c:pt idx="177">
                  <c:v>40.840601258363399</c:v>
                </c:pt>
                <c:pt idx="178">
                  <c:v>41.149203641555268</c:v>
                </c:pt>
                <c:pt idx="179">
                  <c:v>40.387428271387314</c:v>
                </c:pt>
                <c:pt idx="180">
                  <c:v>40.076154212279867</c:v>
                </c:pt>
                <c:pt idx="181">
                  <c:v>39.970601319072394</c:v>
                </c:pt>
                <c:pt idx="182">
                  <c:v>39.649793307854303</c:v>
                </c:pt>
                <c:pt idx="183">
                  <c:v>38.958408534873463</c:v>
                </c:pt>
                <c:pt idx="184">
                  <c:v>38.068411275341248</c:v>
                </c:pt>
                <c:pt idx="185">
                  <c:v>37.495203279946679</c:v>
                </c:pt>
                <c:pt idx="186">
                  <c:v>37.806834590085032</c:v>
                </c:pt>
                <c:pt idx="187">
                  <c:v>37.502454734692279</c:v>
                </c:pt>
                <c:pt idx="188">
                  <c:v>37.58361286993113</c:v>
                </c:pt>
                <c:pt idx="189">
                  <c:v>37.909506985707402</c:v>
                </c:pt>
                <c:pt idx="190">
                  <c:v>38.415056958890546</c:v>
                </c:pt>
                <c:pt idx="191">
                  <c:v>38.714780029658925</c:v>
                </c:pt>
                <c:pt idx="192">
                  <c:v>38.778696235214063</c:v>
                </c:pt>
                <c:pt idx="193">
                  <c:v>38.470012239902083</c:v>
                </c:pt>
                <c:pt idx="194">
                  <c:v>38.169515819649668</c:v>
                </c:pt>
                <c:pt idx="195">
                  <c:v>37.833413779354053</c:v>
                </c:pt>
                <c:pt idx="196">
                  <c:v>37.180063826597269</c:v>
                </c:pt>
                <c:pt idx="197">
                  <c:v>36.058240701393395</c:v>
                </c:pt>
                <c:pt idx="198">
                  <c:v>34.921649386924209</c:v>
                </c:pt>
                <c:pt idx="199">
                  <c:v>33.792271126326938</c:v>
                </c:pt>
                <c:pt idx="200">
                  <c:v>32.357868286043342</c:v>
                </c:pt>
                <c:pt idx="201">
                  <c:v>31.773217574322548</c:v>
                </c:pt>
                <c:pt idx="202">
                  <c:v>31.6041543346069</c:v>
                </c:pt>
                <c:pt idx="203">
                  <c:v>30.211213093000111</c:v>
                </c:pt>
                <c:pt idx="204">
                  <c:v>28.798892350294221</c:v>
                </c:pt>
                <c:pt idx="205">
                  <c:v>28.523241707843894</c:v>
                </c:pt>
                <c:pt idx="206">
                  <c:v>28.489737567650366</c:v>
                </c:pt>
                <c:pt idx="207">
                  <c:v>28.405295063713972</c:v>
                </c:pt>
                <c:pt idx="208">
                  <c:v>29.158063776095432</c:v>
                </c:pt>
                <c:pt idx="209">
                  <c:v>28.462310680459169</c:v>
                </c:pt>
                <c:pt idx="210">
                  <c:v>28.446913706101228</c:v>
                </c:pt>
                <c:pt idx="211">
                  <c:v>30.545965240798171</c:v>
                </c:pt>
                <c:pt idx="212">
                  <c:v>32.421590080233408</c:v>
                </c:pt>
                <c:pt idx="213">
                  <c:v>31.798593785438872</c:v>
                </c:pt>
                <c:pt idx="214">
                  <c:v>30.559026457326016</c:v>
                </c:pt>
                <c:pt idx="215">
                  <c:v>29.684039967593844</c:v>
                </c:pt>
                <c:pt idx="216">
                  <c:v>28.955223880597014</c:v>
                </c:pt>
                <c:pt idx="217">
                  <c:v>26.378676470588236</c:v>
                </c:pt>
                <c:pt idx="218">
                  <c:v>22.315112540192928</c:v>
                </c:pt>
                <c:pt idx="219">
                  <c:v>18.895911731394541</c:v>
                </c:pt>
                <c:pt idx="220">
                  <c:v>16.721926387353896</c:v>
                </c:pt>
                <c:pt idx="221">
                  <c:v>15.856733026167086</c:v>
                </c:pt>
                <c:pt idx="222">
                  <c:v>14.815013404825736</c:v>
                </c:pt>
                <c:pt idx="223">
                  <c:v>14.983534577387486</c:v>
                </c:pt>
                <c:pt idx="224">
                  <c:v>14.642277365491651</c:v>
                </c:pt>
                <c:pt idx="225">
                  <c:v>13.77987788039643</c:v>
                </c:pt>
                <c:pt idx="226">
                  <c:v>12.896195878601416</c:v>
                </c:pt>
                <c:pt idx="227">
                  <c:v>12.70431162038471</c:v>
                </c:pt>
                <c:pt idx="228">
                  <c:v>12.329154158573195</c:v>
                </c:pt>
                <c:pt idx="229">
                  <c:v>12.343390911112758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E-4634-BEAF-D4EAF7E08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52800"/>
        <c:axId val="116975296"/>
      </c:lineChart>
      <c:dateAx>
        <c:axId val="122252800"/>
        <c:scaling>
          <c:orientation val="minMax"/>
        </c:scaling>
        <c:delete val="0"/>
        <c:axPos val="b"/>
        <c:numFmt formatCode="d\.m\.yy;@" sourceLinked="1"/>
        <c:majorTickMark val="out"/>
        <c:minorTickMark val="none"/>
        <c:tickLblPos val="nextTo"/>
        <c:crossAx val="116975296"/>
        <c:crosses val="autoZero"/>
        <c:auto val="1"/>
        <c:lblOffset val="100"/>
        <c:baseTimeUnit val="days"/>
      </c:dateAx>
      <c:valAx>
        <c:axId val="11697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225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356009</xdr:colOff>
      <xdr:row>414</xdr:row>
      <xdr:rowOff>136342</xdr:rowOff>
    </xdr:from>
    <xdr:to>
      <xdr:col>55</xdr:col>
      <xdr:colOff>2014538</xdr:colOff>
      <xdr:row>435</xdr:row>
      <xdr:rowOff>113483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70143</xdr:colOff>
      <xdr:row>350</xdr:row>
      <xdr:rowOff>111308</xdr:rowOff>
    </xdr:from>
    <xdr:to>
      <xdr:col>48</xdr:col>
      <xdr:colOff>1351690</xdr:colOff>
      <xdr:row>378</xdr:row>
      <xdr:rowOff>44268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1046345</xdr:colOff>
      <xdr:row>380</xdr:row>
      <xdr:rowOff>3400</xdr:rowOff>
    </xdr:from>
    <xdr:to>
      <xdr:col>48</xdr:col>
      <xdr:colOff>1127307</xdr:colOff>
      <xdr:row>412</xdr:row>
      <xdr:rowOff>9772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49</xdr:col>
      <xdr:colOff>295003</xdr:colOff>
      <xdr:row>372</xdr:row>
      <xdr:rowOff>20999</xdr:rowOff>
    </xdr:from>
    <xdr:to>
      <xdr:col>56</xdr:col>
      <xdr:colOff>328613</xdr:colOff>
      <xdr:row>391</xdr:row>
      <xdr:rowOff>75972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336249</xdr:colOff>
      <xdr:row>350</xdr:row>
      <xdr:rowOff>19986</xdr:rowOff>
    </xdr:from>
    <xdr:to>
      <xdr:col>56</xdr:col>
      <xdr:colOff>286703</xdr:colOff>
      <xdr:row>369</xdr:row>
      <xdr:rowOff>67611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348889</xdr:colOff>
      <xdr:row>393</xdr:row>
      <xdr:rowOff>168117</xdr:rowOff>
    </xdr:from>
    <xdr:to>
      <xdr:col>56</xdr:col>
      <xdr:colOff>50483</xdr:colOff>
      <xdr:row>413</xdr:row>
      <xdr:rowOff>1567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832486</xdr:colOff>
      <xdr:row>335</xdr:row>
      <xdr:rowOff>80782</xdr:rowOff>
    </xdr:from>
    <xdr:to>
      <xdr:col>32</xdr:col>
      <xdr:colOff>330609</xdr:colOff>
      <xdr:row>357</xdr:row>
      <xdr:rowOff>91666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360</xdr:row>
      <xdr:rowOff>82550</xdr:rowOff>
    </xdr:from>
    <xdr:to>
      <xdr:col>20</xdr:col>
      <xdr:colOff>650875</xdr:colOff>
      <xdr:row>381</xdr:row>
      <xdr:rowOff>167908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213360</xdr:colOff>
      <xdr:row>432</xdr:row>
      <xdr:rowOff>70983</xdr:rowOff>
    </xdr:from>
    <xdr:to>
      <xdr:col>33</xdr:col>
      <xdr:colOff>630844</xdr:colOff>
      <xdr:row>454</xdr:row>
      <xdr:rowOff>51387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44</xdr:col>
      <xdr:colOff>528762</xdr:colOff>
      <xdr:row>414</xdr:row>
      <xdr:rowOff>176347</xdr:rowOff>
    </xdr:from>
    <xdr:to>
      <xdr:col>49</xdr:col>
      <xdr:colOff>37286</xdr:colOff>
      <xdr:row>435</xdr:row>
      <xdr:rowOff>109238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37</xdr:col>
      <xdr:colOff>350393</xdr:colOff>
      <xdr:row>416</xdr:row>
      <xdr:rowOff>110660</xdr:rowOff>
    </xdr:from>
    <xdr:to>
      <xdr:col>44</xdr:col>
      <xdr:colOff>41125</xdr:colOff>
      <xdr:row>434</xdr:row>
      <xdr:rowOff>152994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50392</xdr:colOff>
      <xdr:row>408</xdr:row>
      <xdr:rowOff>39279</xdr:rowOff>
    </xdr:from>
    <xdr:to>
      <xdr:col>29</xdr:col>
      <xdr:colOff>501015</xdr:colOff>
      <xdr:row>428</xdr:row>
      <xdr:rowOff>168820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27509</xdr:colOff>
      <xdr:row>408</xdr:row>
      <xdr:rowOff>70665</xdr:rowOff>
    </xdr:from>
    <xdr:to>
      <xdr:col>17</xdr:col>
      <xdr:colOff>306493</xdr:colOff>
      <xdr:row>429</xdr:row>
      <xdr:rowOff>38281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182880</xdr:colOff>
      <xdr:row>384</xdr:row>
      <xdr:rowOff>119132</xdr:rowOff>
    </xdr:from>
    <xdr:to>
      <xdr:col>20</xdr:col>
      <xdr:colOff>728980</xdr:colOff>
      <xdr:row>406</xdr:row>
      <xdr:rowOff>134249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304324</xdr:colOff>
      <xdr:row>358</xdr:row>
      <xdr:rowOff>164148</xdr:rowOff>
    </xdr:from>
    <xdr:to>
      <xdr:col>32</xdr:col>
      <xdr:colOff>501714</xdr:colOff>
      <xdr:row>381</xdr:row>
      <xdr:rowOff>30252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481012</xdr:colOff>
      <xdr:row>384</xdr:row>
      <xdr:rowOff>51117</xdr:rowOff>
    </xdr:from>
    <xdr:to>
      <xdr:col>32</xdr:col>
      <xdr:colOff>309086</xdr:colOff>
      <xdr:row>406</xdr:row>
      <xdr:rowOff>100101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198120</xdr:colOff>
      <xdr:row>335</xdr:row>
      <xdr:rowOff>106680</xdr:rowOff>
    </xdr:from>
    <xdr:to>
      <xdr:col>20</xdr:col>
      <xdr:colOff>471671</xdr:colOff>
      <xdr:row>357</xdr:row>
      <xdr:rowOff>90470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62102FC-14C3-459A-A996-A709E44AC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18</xdr:col>
      <xdr:colOff>35332</xdr:colOff>
      <xdr:row>32</xdr:row>
      <xdr:rowOff>58781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36"/>
  <sheetViews>
    <sheetView tabSelected="1" topLeftCell="G1" zoomScale="90" zoomScaleNormal="90" workbookViewId="0">
      <pane ySplit="1" topLeftCell="A305" activePane="bottomLeft" state="frozen"/>
      <selection activeCell="AI1" sqref="AI1"/>
      <selection pane="bottomLeft" activeCell="M322" sqref="M322"/>
    </sheetView>
  </sheetViews>
  <sheetFormatPr defaultColWidth="8.85546875" defaultRowHeight="15" x14ac:dyDescent="0.25"/>
  <cols>
    <col min="1" max="1" width="8.85546875" style="3"/>
    <col min="2" max="4" width="4.85546875" style="3" customWidth="1"/>
    <col min="5" max="5" width="12.28515625" style="96" customWidth="1"/>
    <col min="6" max="10" width="12.28515625" style="11" customWidth="1"/>
    <col min="11" max="17" width="12.28515625" style="3" customWidth="1"/>
    <col min="18" max="18" width="20.5703125" style="3" customWidth="1"/>
    <col min="19" max="19" width="22.85546875" style="3" customWidth="1"/>
    <col min="20" max="28" width="12.28515625" style="3" customWidth="1"/>
    <col min="29" max="33" width="16.7109375" style="3" customWidth="1"/>
    <col min="34" max="34" width="20.140625" style="3" customWidth="1"/>
    <col min="35" max="39" width="12.28515625" style="3" customWidth="1"/>
    <col min="40" max="43" width="8.85546875" style="3"/>
    <col min="44" max="44" width="24" style="3" customWidth="1"/>
    <col min="45" max="45" width="20.28515625" style="3" customWidth="1"/>
    <col min="46" max="47" width="14" style="3" customWidth="1"/>
    <col min="48" max="48" width="8.85546875" style="3"/>
    <col min="49" max="50" width="24.7109375" style="27" customWidth="1"/>
    <col min="51" max="51" width="15.42578125" style="3" customWidth="1"/>
    <col min="52" max="52" width="15" style="3" customWidth="1"/>
    <col min="53" max="53" width="27.28515625" style="11" customWidth="1"/>
    <col min="54" max="54" width="13" style="3" customWidth="1"/>
    <col min="55" max="55" width="8.85546875" style="3"/>
    <col min="56" max="56" width="38.85546875" style="11" customWidth="1"/>
    <col min="57" max="57" width="12.28515625" style="6" customWidth="1"/>
    <col min="58" max="59" width="8.85546875" style="2"/>
    <col min="60" max="16384" width="8.85546875" style="3"/>
  </cols>
  <sheetData>
    <row r="1" spans="1:59" s="18" customFormat="1" ht="144" customHeight="1" x14ac:dyDescent="0.25">
      <c r="A1" s="99" t="s">
        <v>101</v>
      </c>
      <c r="B1" s="15" t="s">
        <v>0</v>
      </c>
      <c r="C1" s="15" t="s">
        <v>2</v>
      </c>
      <c r="D1" s="15" t="s">
        <v>1</v>
      </c>
      <c r="E1" s="90" t="s">
        <v>8</v>
      </c>
      <c r="F1" s="67" t="s">
        <v>90</v>
      </c>
      <c r="G1" s="67" t="s">
        <v>89</v>
      </c>
      <c r="H1" s="67" t="s">
        <v>92</v>
      </c>
      <c r="I1" s="67" t="s">
        <v>91</v>
      </c>
      <c r="J1" s="67" t="s">
        <v>93</v>
      </c>
      <c r="K1" s="68" t="s">
        <v>88</v>
      </c>
      <c r="L1" s="15" t="s">
        <v>60</v>
      </c>
      <c r="M1" s="15" t="s">
        <v>58</v>
      </c>
      <c r="N1" s="15" t="s">
        <v>94</v>
      </c>
      <c r="O1" s="68" t="s">
        <v>95</v>
      </c>
      <c r="P1" s="15" t="s">
        <v>9</v>
      </c>
      <c r="Q1" s="15" t="s">
        <v>59</v>
      </c>
      <c r="R1" s="100" t="s">
        <v>99</v>
      </c>
      <c r="S1" s="101" t="s">
        <v>98</v>
      </c>
      <c r="T1" s="28" t="s">
        <v>7</v>
      </c>
      <c r="U1" s="68" t="s">
        <v>10</v>
      </c>
      <c r="V1" s="68" t="s">
        <v>11</v>
      </c>
      <c r="W1" s="15" t="s">
        <v>12</v>
      </c>
      <c r="X1" s="28" t="s">
        <v>13</v>
      </c>
      <c r="Y1" s="15" t="s">
        <v>14</v>
      </c>
      <c r="Z1" s="15" t="s">
        <v>15</v>
      </c>
      <c r="AA1" s="15" t="s">
        <v>3</v>
      </c>
      <c r="AB1" s="68" t="s">
        <v>16</v>
      </c>
      <c r="AC1" s="28" t="s">
        <v>17</v>
      </c>
      <c r="AD1" s="15" t="s">
        <v>35</v>
      </c>
      <c r="AE1" s="15" t="s">
        <v>37</v>
      </c>
      <c r="AF1" s="15" t="s">
        <v>36</v>
      </c>
      <c r="AG1" s="15" t="s">
        <v>38</v>
      </c>
      <c r="AH1" s="68" t="s">
        <v>18</v>
      </c>
      <c r="AI1" s="28" t="s">
        <v>19</v>
      </c>
      <c r="AJ1" s="73" t="s">
        <v>69</v>
      </c>
      <c r="AK1" s="15" t="s">
        <v>62</v>
      </c>
      <c r="AL1" s="15" t="s">
        <v>20</v>
      </c>
      <c r="AM1" s="15" t="s">
        <v>21</v>
      </c>
      <c r="AN1" s="16" t="s">
        <v>22</v>
      </c>
      <c r="AO1" s="17" t="s">
        <v>6</v>
      </c>
      <c r="AP1" s="17" t="s">
        <v>5</v>
      </c>
      <c r="AQ1" s="17" t="s">
        <v>4</v>
      </c>
      <c r="AR1" s="99" t="s">
        <v>100</v>
      </c>
      <c r="AS1" s="81" t="s">
        <v>74</v>
      </c>
      <c r="AT1" s="99" t="s">
        <v>96</v>
      </c>
      <c r="AU1" s="99" t="s">
        <v>97</v>
      </c>
      <c r="AV1" s="29" t="s">
        <v>23</v>
      </c>
      <c r="AW1" s="30" t="s">
        <v>31</v>
      </c>
      <c r="AX1" s="30" t="s">
        <v>32</v>
      </c>
      <c r="AY1" s="29" t="s">
        <v>34</v>
      </c>
      <c r="AZ1" s="31" t="s">
        <v>24</v>
      </c>
      <c r="BA1" s="33" t="s">
        <v>25</v>
      </c>
      <c r="BB1" s="29" t="s">
        <v>34</v>
      </c>
      <c r="BC1" s="29" t="s">
        <v>26</v>
      </c>
      <c r="BD1" s="33" t="s">
        <v>30</v>
      </c>
      <c r="BE1" s="15" t="s">
        <v>8</v>
      </c>
      <c r="BF1" s="15" t="s">
        <v>7</v>
      </c>
      <c r="BG1" s="15" t="s">
        <v>33</v>
      </c>
    </row>
    <row r="2" spans="1:59" s="45" customFormat="1" x14ac:dyDescent="0.25">
      <c r="A2" s="36" t="s">
        <v>39</v>
      </c>
      <c r="B2" s="36">
        <v>3</v>
      </c>
      <c r="C2" s="36">
        <v>8</v>
      </c>
      <c r="D2" s="36">
        <v>1</v>
      </c>
      <c r="E2" s="91">
        <v>43898</v>
      </c>
      <c r="F2" s="38"/>
      <c r="G2" s="38"/>
      <c r="H2" s="38"/>
      <c r="I2" s="38"/>
      <c r="J2" s="38"/>
      <c r="K2" s="36">
        <v>4</v>
      </c>
      <c r="L2" s="46">
        <v>4</v>
      </c>
      <c r="M2" s="36">
        <f>K2</f>
        <v>4</v>
      </c>
      <c r="N2" s="36"/>
      <c r="O2" s="36"/>
      <c r="P2" s="36"/>
      <c r="Q2" s="36">
        <f>X2</f>
        <v>0</v>
      </c>
      <c r="R2" s="36"/>
      <c r="S2" s="36"/>
      <c r="T2" s="36">
        <f>K2</f>
        <v>4</v>
      </c>
      <c r="U2" s="36"/>
      <c r="V2" s="36"/>
      <c r="W2" s="36"/>
      <c r="X2" s="36">
        <v>0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9"/>
      <c r="AN2" s="40"/>
      <c r="AO2" s="40"/>
      <c r="AP2" s="40"/>
      <c r="AQ2" s="41"/>
      <c r="AR2" s="41"/>
      <c r="AS2" s="41"/>
      <c r="AT2" s="40"/>
      <c r="AU2" s="40"/>
      <c r="AV2" s="42"/>
      <c r="AW2" s="43"/>
      <c r="AX2" s="43"/>
      <c r="AY2" s="42"/>
      <c r="AZ2" s="42"/>
      <c r="BA2" s="44" t="s">
        <v>27</v>
      </c>
      <c r="BB2" s="42"/>
      <c r="BC2" s="42"/>
      <c r="BD2" s="44"/>
      <c r="BE2" s="37">
        <v>43898</v>
      </c>
      <c r="BF2" s="36">
        <f t="shared" ref="BF2:BF65" si="0">T2</f>
        <v>4</v>
      </c>
      <c r="BG2" s="36">
        <f t="shared" ref="BG2:BG65" si="1">AB2</f>
        <v>0</v>
      </c>
    </row>
    <row r="3" spans="1:59" s="5" customFormat="1" x14ac:dyDescent="0.25">
      <c r="B3" s="2">
        <v>3</v>
      </c>
      <c r="C3" s="2">
        <v>9</v>
      </c>
      <c r="D3" s="2">
        <v>2</v>
      </c>
      <c r="E3" s="92">
        <f>E2+1</f>
        <v>43899</v>
      </c>
      <c r="F3" s="12"/>
      <c r="G3" s="12"/>
      <c r="H3" s="12"/>
      <c r="I3" s="12"/>
      <c r="J3" s="12"/>
      <c r="K3" s="2">
        <v>0</v>
      </c>
      <c r="L3" s="3">
        <f t="shared" ref="L3:L65" si="2">T3-T2</f>
        <v>0</v>
      </c>
      <c r="M3" s="2"/>
      <c r="N3" s="2"/>
      <c r="O3" s="2"/>
      <c r="P3" s="2"/>
      <c r="Q3" s="2"/>
      <c r="R3" s="2"/>
      <c r="S3" s="2"/>
      <c r="T3" s="2">
        <f t="shared" ref="T3:T16" si="3">T2+K3</f>
        <v>4</v>
      </c>
      <c r="U3" s="2"/>
      <c r="V3" s="2"/>
      <c r="W3" s="2"/>
      <c r="X3" s="2">
        <v>0</v>
      </c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9"/>
      <c r="AN3" s="21"/>
      <c r="AO3" s="21"/>
      <c r="AP3" s="21"/>
      <c r="AQ3" s="22"/>
      <c r="AR3" s="22"/>
      <c r="AS3" s="22"/>
      <c r="AT3" s="21"/>
      <c r="AU3" s="21"/>
      <c r="AV3" s="24"/>
      <c r="AW3" s="26"/>
      <c r="AX3" s="26"/>
      <c r="AY3" s="24"/>
      <c r="AZ3" s="24"/>
      <c r="BA3" s="34" t="s">
        <v>28</v>
      </c>
      <c r="BB3" s="24"/>
      <c r="BC3" s="24"/>
      <c r="BD3" s="34"/>
      <c r="BE3" s="4">
        <f>BE2+1</f>
        <v>43899</v>
      </c>
      <c r="BF3" s="2">
        <f t="shared" si="0"/>
        <v>4</v>
      </c>
      <c r="BG3" s="2">
        <f t="shared" si="1"/>
        <v>0</v>
      </c>
    </row>
    <row r="4" spans="1:59" s="5" customFormat="1" x14ac:dyDescent="0.25">
      <c r="B4" s="2">
        <v>3</v>
      </c>
      <c r="C4" s="2">
        <v>10</v>
      </c>
      <c r="D4" s="2">
        <v>3</v>
      </c>
      <c r="E4" s="92">
        <f t="shared" ref="E4:E15" si="4">E3+1</f>
        <v>43900</v>
      </c>
      <c r="F4" s="12"/>
      <c r="G4" s="12"/>
      <c r="H4" s="12"/>
      <c r="I4" s="12"/>
      <c r="J4" s="12"/>
      <c r="K4" s="2">
        <v>2</v>
      </c>
      <c r="L4" s="3">
        <f t="shared" si="2"/>
        <v>2</v>
      </c>
      <c r="M4" s="2"/>
      <c r="N4" s="2"/>
      <c r="O4" s="2"/>
      <c r="P4" s="2"/>
      <c r="Q4" s="2"/>
      <c r="R4" s="2"/>
      <c r="S4" s="2"/>
      <c r="T4" s="2">
        <f t="shared" si="3"/>
        <v>6</v>
      </c>
      <c r="U4" s="2"/>
      <c r="V4" s="2"/>
      <c r="W4" s="2"/>
      <c r="X4" s="2">
        <v>0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19"/>
      <c r="AN4" s="21"/>
      <c r="AO4" s="21"/>
      <c r="AP4" s="21"/>
      <c r="AQ4" s="22"/>
      <c r="AR4" s="22"/>
      <c r="AS4" s="22"/>
      <c r="AT4" s="21"/>
      <c r="AU4" s="21"/>
      <c r="AV4" s="24"/>
      <c r="AW4" s="26"/>
      <c r="AX4" s="26"/>
      <c r="AY4" s="24"/>
      <c r="AZ4" s="24"/>
      <c r="BA4" s="34" t="s">
        <v>29</v>
      </c>
      <c r="BB4" s="24"/>
      <c r="BC4" s="24"/>
      <c r="BD4" s="34"/>
      <c r="BE4" s="4">
        <f t="shared" ref="BE4:BE15" si="5">BE3+1</f>
        <v>43900</v>
      </c>
      <c r="BF4" s="2">
        <f t="shared" si="0"/>
        <v>6</v>
      </c>
      <c r="BG4" s="2">
        <f t="shared" si="1"/>
        <v>0</v>
      </c>
    </row>
    <row r="5" spans="1:59" s="5" customFormat="1" x14ac:dyDescent="0.25">
      <c r="B5" s="2">
        <v>3</v>
      </c>
      <c r="C5" s="2">
        <v>11</v>
      </c>
      <c r="D5" s="2">
        <v>4</v>
      </c>
      <c r="E5" s="92">
        <f t="shared" si="4"/>
        <v>43901</v>
      </c>
      <c r="F5" s="12"/>
      <c r="G5" s="12"/>
      <c r="H5" s="12"/>
      <c r="I5" s="12"/>
      <c r="J5" s="12"/>
      <c r="K5" s="2">
        <v>1</v>
      </c>
      <c r="L5" s="3">
        <f t="shared" si="2"/>
        <v>1</v>
      </c>
      <c r="M5" s="2"/>
      <c r="N5" s="2"/>
      <c r="O5" s="2"/>
      <c r="P5" s="2"/>
      <c r="Q5" s="2"/>
      <c r="R5" s="2"/>
      <c r="S5" s="2"/>
      <c r="T5" s="2">
        <f t="shared" si="3"/>
        <v>7</v>
      </c>
      <c r="U5" s="2"/>
      <c r="V5" s="2"/>
      <c r="W5" s="2"/>
      <c r="X5" s="2">
        <v>1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19"/>
      <c r="AN5" s="21"/>
      <c r="AO5" s="21"/>
      <c r="AP5" s="21"/>
      <c r="AQ5" s="22"/>
      <c r="AR5" s="22"/>
      <c r="AS5" s="22"/>
      <c r="AT5" s="21"/>
      <c r="AU5" s="21"/>
      <c r="AV5" s="24"/>
      <c r="AW5" s="26"/>
      <c r="AX5" s="26"/>
      <c r="AY5" s="24"/>
      <c r="AZ5" s="24"/>
      <c r="BA5" s="34" t="s">
        <v>29</v>
      </c>
      <c r="BB5" s="24"/>
      <c r="BC5" s="24"/>
      <c r="BD5" s="34"/>
      <c r="BE5" s="4">
        <f t="shared" si="5"/>
        <v>43901</v>
      </c>
      <c r="BF5" s="2">
        <f t="shared" si="0"/>
        <v>7</v>
      </c>
      <c r="BG5" s="2">
        <f t="shared" si="1"/>
        <v>0</v>
      </c>
    </row>
    <row r="6" spans="1:59" s="5" customFormat="1" x14ac:dyDescent="0.25">
      <c r="B6" s="2">
        <v>3</v>
      </c>
      <c r="C6" s="2">
        <v>12</v>
      </c>
      <c r="D6" s="2">
        <v>5</v>
      </c>
      <c r="E6" s="92">
        <f t="shared" si="4"/>
        <v>43902</v>
      </c>
      <c r="F6" s="12"/>
      <c r="G6" s="12"/>
      <c r="H6" s="12"/>
      <c r="I6" s="12"/>
      <c r="J6" s="12"/>
      <c r="K6" s="2">
        <v>16</v>
      </c>
      <c r="L6" s="3">
        <f t="shared" si="2"/>
        <v>16</v>
      </c>
      <c r="M6" s="2"/>
      <c r="N6" s="2"/>
      <c r="O6" s="2"/>
      <c r="P6" s="2"/>
      <c r="Q6" s="2"/>
      <c r="R6" s="2"/>
      <c r="S6" s="2"/>
      <c r="T6" s="2">
        <f t="shared" si="3"/>
        <v>23</v>
      </c>
      <c r="U6" s="2"/>
      <c r="V6" s="2"/>
      <c r="W6" s="2"/>
      <c r="X6" s="2">
        <v>0</v>
      </c>
      <c r="Y6" s="2"/>
      <c r="Z6" s="2"/>
      <c r="AA6" s="19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19"/>
      <c r="AN6" s="21"/>
      <c r="AO6" s="21"/>
      <c r="AP6" s="21"/>
      <c r="AQ6" s="22"/>
      <c r="AR6" s="22"/>
      <c r="AS6" s="22"/>
      <c r="AT6" s="21"/>
      <c r="AU6" s="21"/>
      <c r="AV6" s="24"/>
      <c r="AW6" s="26"/>
      <c r="AX6" s="26"/>
      <c r="AY6" s="24"/>
      <c r="AZ6" s="24"/>
      <c r="BA6" s="34" t="s">
        <v>29</v>
      </c>
      <c r="BB6" s="24"/>
      <c r="BC6" s="24"/>
      <c r="BD6" s="34"/>
      <c r="BE6" s="4">
        <f t="shared" si="5"/>
        <v>43902</v>
      </c>
      <c r="BF6" s="2">
        <f t="shared" si="0"/>
        <v>23</v>
      </c>
      <c r="BG6" s="2">
        <f t="shared" si="1"/>
        <v>0</v>
      </c>
    </row>
    <row r="7" spans="1:59" s="5" customFormat="1" x14ac:dyDescent="0.25">
      <c r="B7" s="2">
        <v>3</v>
      </c>
      <c r="C7" s="2">
        <v>13</v>
      </c>
      <c r="D7" s="2">
        <v>6</v>
      </c>
      <c r="E7" s="92">
        <f t="shared" si="4"/>
        <v>43903</v>
      </c>
      <c r="F7" s="12"/>
      <c r="G7" s="12"/>
      <c r="H7" s="12"/>
      <c r="I7" s="12"/>
      <c r="J7" s="12"/>
      <c r="K7" s="2">
        <v>8</v>
      </c>
      <c r="L7" s="3">
        <f t="shared" si="2"/>
        <v>8</v>
      </c>
      <c r="M7" s="2"/>
      <c r="N7" s="2"/>
      <c r="O7" s="2"/>
      <c r="P7" s="2"/>
      <c r="Q7" s="2"/>
      <c r="R7" s="2"/>
      <c r="S7" s="2"/>
      <c r="T7" s="2">
        <f t="shared" si="3"/>
        <v>31</v>
      </c>
      <c r="U7" s="2"/>
      <c r="V7" s="2"/>
      <c r="W7" s="2"/>
      <c r="X7" s="2">
        <v>0</v>
      </c>
      <c r="Y7" s="2"/>
      <c r="Z7" s="2"/>
      <c r="AA7" s="19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9"/>
      <c r="AN7" s="21"/>
      <c r="AO7" s="21"/>
      <c r="AP7" s="21"/>
      <c r="AQ7" s="22"/>
      <c r="AR7" s="22"/>
      <c r="AS7" s="22"/>
      <c r="AT7" s="21"/>
      <c r="AU7" s="21"/>
      <c r="AV7" s="24"/>
      <c r="AW7" s="26"/>
      <c r="AX7" s="26"/>
      <c r="AY7" s="24"/>
      <c r="AZ7" s="24"/>
      <c r="BA7" s="34" t="s">
        <v>29</v>
      </c>
      <c r="BB7" s="24"/>
      <c r="BC7" s="24"/>
      <c r="BD7" s="34"/>
      <c r="BE7" s="4">
        <f t="shared" si="5"/>
        <v>43903</v>
      </c>
      <c r="BF7" s="2">
        <f t="shared" si="0"/>
        <v>31</v>
      </c>
      <c r="BG7" s="2">
        <f t="shared" si="1"/>
        <v>0</v>
      </c>
    </row>
    <row r="8" spans="1:59" x14ac:dyDescent="0.25">
      <c r="B8" s="2">
        <v>3</v>
      </c>
      <c r="C8" s="2">
        <v>14</v>
      </c>
      <c r="D8" s="2">
        <v>7</v>
      </c>
      <c r="E8" s="92">
        <f t="shared" si="4"/>
        <v>43904</v>
      </c>
      <c r="F8" s="12"/>
      <c r="G8" s="12"/>
      <c r="H8" s="12"/>
      <c r="I8" s="12"/>
      <c r="J8" s="12"/>
      <c r="K8" s="2">
        <v>10</v>
      </c>
      <c r="L8" s="3">
        <f t="shared" si="2"/>
        <v>10</v>
      </c>
      <c r="M8" s="2"/>
      <c r="N8" s="2"/>
      <c r="O8" s="2"/>
      <c r="P8" s="2"/>
      <c r="Q8" s="2"/>
      <c r="R8" s="2"/>
      <c r="S8" s="2"/>
      <c r="T8" s="2">
        <f t="shared" si="3"/>
        <v>41</v>
      </c>
      <c r="U8" s="2"/>
      <c r="V8" s="2"/>
      <c r="W8" s="2"/>
      <c r="X8" s="2">
        <v>1</v>
      </c>
      <c r="Y8" s="2"/>
      <c r="Z8" s="2"/>
      <c r="AA8" s="19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9"/>
      <c r="AN8" s="22"/>
      <c r="AO8" s="22"/>
      <c r="AP8" s="22"/>
      <c r="AQ8" s="22"/>
      <c r="AR8" s="22"/>
      <c r="AS8" s="22"/>
      <c r="AT8" s="22"/>
      <c r="AU8" s="22"/>
      <c r="AV8" s="1">
        <v>0.69299999999999995</v>
      </c>
      <c r="AW8" s="25">
        <v>43898</v>
      </c>
      <c r="AX8" s="25">
        <v>43904</v>
      </c>
      <c r="AY8" s="1">
        <v>0.9234</v>
      </c>
      <c r="AZ8" s="1">
        <v>0.44359999999999999</v>
      </c>
      <c r="BA8" s="35">
        <f t="shared" ref="BA8:BA164" si="6">AV8/AZ8</f>
        <v>1.5622182146077546</v>
      </c>
      <c r="BB8" s="24"/>
      <c r="BC8" s="24"/>
      <c r="BD8" s="34"/>
      <c r="BE8" s="4">
        <f t="shared" si="5"/>
        <v>43904</v>
      </c>
      <c r="BF8" s="2">
        <f t="shared" si="0"/>
        <v>41</v>
      </c>
      <c r="BG8" s="2">
        <f t="shared" si="1"/>
        <v>0</v>
      </c>
    </row>
    <row r="9" spans="1:59" s="46" customFormat="1" x14ac:dyDescent="0.25">
      <c r="A9" s="53" t="s">
        <v>40</v>
      </c>
      <c r="B9" s="36">
        <v>3</v>
      </c>
      <c r="C9" s="36">
        <v>15</v>
      </c>
      <c r="D9" s="36">
        <v>8</v>
      </c>
      <c r="E9" s="91">
        <f t="shared" si="4"/>
        <v>43905</v>
      </c>
      <c r="F9" s="38"/>
      <c r="G9" s="38"/>
      <c r="H9" s="38"/>
      <c r="I9" s="38"/>
      <c r="J9" s="38"/>
      <c r="K9" s="36">
        <v>11</v>
      </c>
      <c r="L9" s="46">
        <f t="shared" si="2"/>
        <v>11</v>
      </c>
      <c r="M9" s="36">
        <f>SUM(K3:K9)</f>
        <v>48</v>
      </c>
      <c r="N9" s="36"/>
      <c r="O9" s="36"/>
      <c r="P9" s="36"/>
      <c r="Q9" s="36">
        <f>SUM(X3:X9)</f>
        <v>2</v>
      </c>
      <c r="R9" s="36"/>
      <c r="S9" s="36"/>
      <c r="T9" s="36">
        <f t="shared" si="3"/>
        <v>52</v>
      </c>
      <c r="U9" s="36"/>
      <c r="V9" s="36"/>
      <c r="W9" s="36"/>
      <c r="X9" s="36">
        <v>0</v>
      </c>
      <c r="Y9" s="36"/>
      <c r="Z9" s="36"/>
      <c r="AA9" s="39"/>
      <c r="AB9" s="36">
        <v>2</v>
      </c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9"/>
      <c r="AN9" s="41"/>
      <c r="AO9" s="41"/>
      <c r="AP9" s="41"/>
      <c r="AQ9" s="41"/>
      <c r="AR9" s="41"/>
      <c r="AS9" s="41"/>
      <c r="AT9" s="41"/>
      <c r="AU9" s="41"/>
      <c r="AV9" s="47">
        <v>0.69299999999999995</v>
      </c>
      <c r="AW9" s="48">
        <f>AW8+1</f>
        <v>43899</v>
      </c>
      <c r="AX9" s="48">
        <f>AX8+1</f>
        <v>43905</v>
      </c>
      <c r="AY9" s="47">
        <v>0.94540000000000002</v>
      </c>
      <c r="AZ9" s="47">
        <v>0.4652</v>
      </c>
      <c r="BA9" s="49">
        <f t="shared" si="6"/>
        <v>1.489681857265692</v>
      </c>
      <c r="BB9" s="42"/>
      <c r="BC9" s="42"/>
      <c r="BD9" s="44"/>
      <c r="BE9" s="37">
        <f t="shared" si="5"/>
        <v>43905</v>
      </c>
      <c r="BF9" s="36">
        <f t="shared" si="0"/>
        <v>52</v>
      </c>
      <c r="BG9" s="36">
        <f t="shared" si="1"/>
        <v>2</v>
      </c>
    </row>
    <row r="10" spans="1:59" x14ac:dyDescent="0.25">
      <c r="B10" s="2">
        <v>3</v>
      </c>
      <c r="C10" s="2">
        <v>16</v>
      </c>
      <c r="D10" s="2">
        <v>9</v>
      </c>
      <c r="E10" s="92">
        <f t="shared" si="4"/>
        <v>43906</v>
      </c>
      <c r="F10" s="12"/>
      <c r="G10" s="12"/>
      <c r="H10" s="12"/>
      <c r="I10" s="12"/>
      <c r="J10" s="12"/>
      <c r="K10" s="2">
        <v>11</v>
      </c>
      <c r="L10" s="3">
        <f t="shared" si="2"/>
        <v>11</v>
      </c>
      <c r="M10" s="2"/>
      <c r="N10" s="2"/>
      <c r="O10" s="2"/>
      <c r="P10" s="2"/>
      <c r="Q10" s="2"/>
      <c r="R10" s="2"/>
      <c r="S10" s="2"/>
      <c r="T10" s="2">
        <f t="shared" si="3"/>
        <v>63</v>
      </c>
      <c r="U10" s="2"/>
      <c r="V10" s="2"/>
      <c r="W10" s="2"/>
      <c r="X10" s="2">
        <v>0</v>
      </c>
      <c r="Y10" s="2"/>
      <c r="Z10" s="2"/>
      <c r="AA10" s="19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19"/>
      <c r="AN10" s="22"/>
      <c r="AO10" s="22"/>
      <c r="AP10" s="22"/>
      <c r="AQ10" s="22"/>
      <c r="AR10" s="22"/>
      <c r="AS10" s="22"/>
      <c r="AT10" s="22"/>
      <c r="AU10" s="22"/>
      <c r="AV10" s="1">
        <v>0.69299999999999995</v>
      </c>
      <c r="AW10" s="25">
        <f t="shared" ref="AW10:AW73" si="7">AW9+1</f>
        <v>43900</v>
      </c>
      <c r="AX10" s="25">
        <f t="shared" ref="AX10:AX73" si="8">AX9+1</f>
        <v>43906</v>
      </c>
      <c r="AY10" s="1">
        <v>0.90990000000000004</v>
      </c>
      <c r="AZ10" s="1">
        <v>0.4158</v>
      </c>
      <c r="BA10" s="35">
        <f t="shared" si="6"/>
        <v>1.6666666666666665</v>
      </c>
      <c r="BB10" s="24"/>
      <c r="BC10" s="24"/>
      <c r="BD10" s="34"/>
      <c r="BE10" s="4">
        <f t="shared" si="5"/>
        <v>43906</v>
      </c>
      <c r="BF10" s="2">
        <f t="shared" si="0"/>
        <v>63</v>
      </c>
      <c r="BG10" s="2">
        <f t="shared" si="1"/>
        <v>0</v>
      </c>
    </row>
    <row r="11" spans="1:59" x14ac:dyDescent="0.25">
      <c r="B11" s="2">
        <v>3</v>
      </c>
      <c r="C11" s="2">
        <v>17</v>
      </c>
      <c r="D11" s="2">
        <v>10</v>
      </c>
      <c r="E11" s="92">
        <f t="shared" si="4"/>
        <v>43907</v>
      </c>
      <c r="F11" s="12"/>
      <c r="G11" s="12"/>
      <c r="H11" s="12"/>
      <c r="I11" s="12"/>
      <c r="J11" s="12"/>
      <c r="K11" s="2">
        <v>18</v>
      </c>
      <c r="L11" s="3">
        <f t="shared" si="2"/>
        <v>18</v>
      </c>
      <c r="M11" s="2"/>
      <c r="N11" s="2"/>
      <c r="O11" s="2"/>
      <c r="P11" s="2"/>
      <c r="Q11" s="2"/>
      <c r="R11" s="2"/>
      <c r="S11" s="2"/>
      <c r="T11" s="2">
        <f t="shared" si="3"/>
        <v>81</v>
      </c>
      <c r="U11" s="2"/>
      <c r="V11" s="2"/>
      <c r="W11" s="2"/>
      <c r="X11" s="2">
        <v>0</v>
      </c>
      <c r="Y11" s="2"/>
      <c r="Z11" s="2"/>
      <c r="AA11" s="19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19"/>
      <c r="AN11" s="22"/>
      <c r="AO11" s="22"/>
      <c r="AP11" s="22"/>
      <c r="AQ11" s="22"/>
      <c r="AR11" s="22"/>
      <c r="AS11" s="22"/>
      <c r="AT11" s="22"/>
      <c r="AU11" s="22"/>
      <c r="AV11" s="1">
        <v>0.69299999999999995</v>
      </c>
      <c r="AW11" s="25">
        <f t="shared" si="7"/>
        <v>43901</v>
      </c>
      <c r="AX11" s="25">
        <f t="shared" si="8"/>
        <v>43907</v>
      </c>
      <c r="AY11" s="1">
        <v>0.86939999999999995</v>
      </c>
      <c r="AZ11" s="1">
        <v>0.3528</v>
      </c>
      <c r="BA11" s="35">
        <f t="shared" si="6"/>
        <v>1.9642857142857142</v>
      </c>
      <c r="BB11" s="24"/>
      <c r="BC11" s="24"/>
      <c r="BD11" s="34"/>
      <c r="BE11" s="4">
        <f t="shared" si="5"/>
        <v>43907</v>
      </c>
      <c r="BF11" s="2">
        <f t="shared" si="0"/>
        <v>81</v>
      </c>
      <c r="BG11" s="2">
        <f t="shared" si="1"/>
        <v>0</v>
      </c>
    </row>
    <row r="12" spans="1:59" x14ac:dyDescent="0.25">
      <c r="B12" s="2">
        <v>3</v>
      </c>
      <c r="C12" s="2">
        <v>18</v>
      </c>
      <c r="D12" s="2">
        <v>11</v>
      </c>
      <c r="E12" s="92">
        <f t="shared" si="4"/>
        <v>43908</v>
      </c>
      <c r="F12" s="12"/>
      <c r="G12" s="12"/>
      <c r="H12" s="12"/>
      <c r="I12" s="12"/>
      <c r="J12" s="12"/>
      <c r="K12" s="2">
        <v>11</v>
      </c>
      <c r="L12" s="3">
        <f t="shared" si="2"/>
        <v>11</v>
      </c>
      <c r="M12" s="2"/>
      <c r="N12" s="2"/>
      <c r="O12" s="2"/>
      <c r="P12" s="2"/>
      <c r="Q12" s="2"/>
      <c r="R12" s="2"/>
      <c r="S12" s="2"/>
      <c r="T12" s="2">
        <f t="shared" si="3"/>
        <v>92</v>
      </c>
      <c r="U12" s="2"/>
      <c r="V12" s="2"/>
      <c r="W12" s="2"/>
      <c r="X12" s="2">
        <v>0</v>
      </c>
      <c r="Y12" s="2"/>
      <c r="Z12" s="2"/>
      <c r="AA12" s="19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19"/>
      <c r="AN12" s="22"/>
      <c r="AO12" s="22"/>
      <c r="AP12" s="22"/>
      <c r="AQ12" s="22"/>
      <c r="AR12" s="22"/>
      <c r="AS12" s="22"/>
      <c r="AT12" s="22"/>
      <c r="AU12" s="22"/>
      <c r="AV12" s="1">
        <v>0.69299999999999995</v>
      </c>
      <c r="AW12" s="25">
        <f t="shared" si="7"/>
        <v>43902</v>
      </c>
      <c r="AX12" s="25">
        <f t="shared" si="8"/>
        <v>43908</v>
      </c>
      <c r="AY12" s="1">
        <v>0.98960000000000004</v>
      </c>
      <c r="AZ12" s="1">
        <v>0.23250000000000001</v>
      </c>
      <c r="BA12" s="35">
        <f t="shared" si="6"/>
        <v>2.9806451612903224</v>
      </c>
      <c r="BB12" s="24"/>
      <c r="BC12" s="24"/>
      <c r="BD12" s="34"/>
      <c r="BE12" s="4">
        <f t="shared" si="5"/>
        <v>43908</v>
      </c>
      <c r="BF12" s="2">
        <f t="shared" si="0"/>
        <v>92</v>
      </c>
      <c r="BG12" s="2">
        <f t="shared" si="1"/>
        <v>0</v>
      </c>
    </row>
    <row r="13" spans="1:59" x14ac:dyDescent="0.25">
      <c r="B13" s="2">
        <v>3</v>
      </c>
      <c r="C13" s="2">
        <v>19</v>
      </c>
      <c r="D13" s="2">
        <v>12</v>
      </c>
      <c r="E13" s="92">
        <f t="shared" si="4"/>
        <v>43909</v>
      </c>
      <c r="F13" s="12"/>
      <c r="G13" s="12"/>
      <c r="H13" s="12"/>
      <c r="I13" s="12"/>
      <c r="J13" s="12"/>
      <c r="K13" s="2">
        <v>15</v>
      </c>
      <c r="L13" s="3">
        <f t="shared" si="2"/>
        <v>15</v>
      </c>
      <c r="M13" s="2"/>
      <c r="N13" s="2"/>
      <c r="O13" s="2"/>
      <c r="P13" s="2"/>
      <c r="Q13" s="2"/>
      <c r="R13" s="2"/>
      <c r="S13" s="2"/>
      <c r="T13" s="2">
        <f t="shared" si="3"/>
        <v>107</v>
      </c>
      <c r="U13" s="2"/>
      <c r="V13" s="2"/>
      <c r="W13" s="2"/>
      <c r="X13" s="2">
        <v>1</v>
      </c>
      <c r="Y13" s="2"/>
      <c r="Z13" s="2"/>
      <c r="AA13" s="19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19"/>
      <c r="AN13" s="22"/>
      <c r="AO13" s="22"/>
      <c r="AP13" s="22"/>
      <c r="AQ13" s="22"/>
      <c r="AR13" s="22"/>
      <c r="AS13" s="22"/>
      <c r="AT13" s="22"/>
      <c r="AU13" s="22"/>
      <c r="AV13" s="1">
        <v>0.69299999999999995</v>
      </c>
      <c r="AW13" s="25">
        <f t="shared" si="7"/>
        <v>43903</v>
      </c>
      <c r="AX13" s="25">
        <f t="shared" si="8"/>
        <v>43909</v>
      </c>
      <c r="AY13" s="1">
        <v>0.98709999999999998</v>
      </c>
      <c r="AZ13" s="1">
        <v>0.20630000000000001</v>
      </c>
      <c r="BA13" s="35">
        <f t="shared" si="6"/>
        <v>3.35918565196316</v>
      </c>
      <c r="BB13" s="24"/>
      <c r="BC13" s="24"/>
      <c r="BD13" s="34"/>
      <c r="BE13" s="4">
        <f t="shared" si="5"/>
        <v>43909</v>
      </c>
      <c r="BF13" s="2">
        <f t="shared" si="0"/>
        <v>107</v>
      </c>
      <c r="BG13" s="2">
        <f t="shared" si="1"/>
        <v>0</v>
      </c>
    </row>
    <row r="14" spans="1:59" x14ac:dyDescent="0.25">
      <c r="B14" s="2">
        <v>3</v>
      </c>
      <c r="C14" s="2">
        <v>20</v>
      </c>
      <c r="D14" s="2">
        <v>13</v>
      </c>
      <c r="E14" s="92">
        <f t="shared" si="4"/>
        <v>43910</v>
      </c>
      <c r="F14" s="12"/>
      <c r="G14" s="12"/>
      <c r="H14" s="12"/>
      <c r="I14" s="12"/>
      <c r="J14" s="12"/>
      <c r="K14" s="2">
        <v>20</v>
      </c>
      <c r="L14" s="3">
        <f t="shared" si="2"/>
        <v>20</v>
      </c>
      <c r="M14" s="2"/>
      <c r="N14" s="2"/>
      <c r="O14" s="2"/>
      <c r="P14" s="2"/>
      <c r="Q14" s="2"/>
      <c r="R14" s="2"/>
      <c r="S14" s="2"/>
      <c r="T14" s="2">
        <f t="shared" si="3"/>
        <v>127</v>
      </c>
      <c r="U14" s="2"/>
      <c r="V14" s="2"/>
      <c r="W14" s="2"/>
      <c r="X14" s="2">
        <v>0</v>
      </c>
      <c r="Y14" s="2"/>
      <c r="Z14" s="2"/>
      <c r="AA14" s="19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19"/>
      <c r="AN14" s="22"/>
      <c r="AO14" s="22"/>
      <c r="AP14" s="22"/>
      <c r="AQ14" s="22"/>
      <c r="AR14" s="22"/>
      <c r="AS14" s="22"/>
      <c r="AT14" s="22"/>
      <c r="AU14" s="22"/>
      <c r="AV14" s="1">
        <v>0.69299999999999995</v>
      </c>
      <c r="AW14" s="25">
        <f t="shared" si="7"/>
        <v>43904</v>
      </c>
      <c r="AX14" s="25">
        <f t="shared" si="8"/>
        <v>43910</v>
      </c>
      <c r="AY14" s="1">
        <v>0.99009999999999998</v>
      </c>
      <c r="AZ14" s="1">
        <v>0.1862</v>
      </c>
      <c r="BA14" s="35">
        <f t="shared" si="6"/>
        <v>3.721804511278195</v>
      </c>
      <c r="BB14" s="24"/>
      <c r="BC14" s="24"/>
      <c r="BD14" s="34"/>
      <c r="BE14" s="4">
        <f t="shared" si="5"/>
        <v>43910</v>
      </c>
      <c r="BF14" s="2">
        <f t="shared" si="0"/>
        <v>127</v>
      </c>
      <c r="BG14" s="2">
        <f t="shared" si="1"/>
        <v>0</v>
      </c>
    </row>
    <row r="15" spans="1:59" x14ac:dyDescent="0.25">
      <c r="B15" s="2">
        <v>3</v>
      </c>
      <c r="C15" s="2">
        <v>21</v>
      </c>
      <c r="D15" s="2">
        <v>14</v>
      </c>
      <c r="E15" s="92">
        <f t="shared" si="4"/>
        <v>43911</v>
      </c>
      <c r="F15" s="12"/>
      <c r="G15" s="12"/>
      <c r="H15" s="12"/>
      <c r="I15" s="12"/>
      <c r="J15" s="12"/>
      <c r="K15" s="2">
        <v>36</v>
      </c>
      <c r="L15" s="3">
        <f t="shared" si="2"/>
        <v>36</v>
      </c>
      <c r="M15" s="2"/>
      <c r="N15" s="2"/>
      <c r="O15" s="2"/>
      <c r="P15" s="2"/>
      <c r="Q15" s="2"/>
      <c r="R15" s="2"/>
      <c r="S15" s="2"/>
      <c r="T15" s="2">
        <f t="shared" si="3"/>
        <v>163</v>
      </c>
      <c r="U15" s="2"/>
      <c r="V15" s="2"/>
      <c r="W15" s="2"/>
      <c r="X15" s="2">
        <v>0</v>
      </c>
      <c r="Y15" s="2">
        <f t="shared" ref="Y15:Y78" si="9">SUM(K2:K15)</f>
        <v>163</v>
      </c>
      <c r="Z15" s="2">
        <f>SUM(X2:X15)</f>
        <v>3</v>
      </c>
      <c r="AA15" s="19">
        <f>(Z15/Y15)*100</f>
        <v>1.8404907975460123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19"/>
      <c r="AN15" s="22"/>
      <c r="AO15" s="22"/>
      <c r="AP15" s="22"/>
      <c r="AQ15" s="22"/>
      <c r="AR15" s="22">
        <f t="shared" ref="AR15:AR46" si="10">(Y15/6951482)*100000</f>
        <v>2.3448237368664695</v>
      </c>
      <c r="AS15" s="22">
        <f>(Z15/6951482)*100000</f>
        <v>4.3156265095701897E-2</v>
      </c>
      <c r="AT15" s="22"/>
      <c r="AU15" s="22"/>
      <c r="AV15" s="1">
        <v>0.69299999999999995</v>
      </c>
      <c r="AW15" s="25">
        <f t="shared" si="7"/>
        <v>43905</v>
      </c>
      <c r="AX15" s="25">
        <f t="shared" si="8"/>
        <v>43911</v>
      </c>
      <c r="AY15" s="1">
        <v>0.99250000000000005</v>
      </c>
      <c r="AZ15" s="1">
        <v>0.18240000000000001</v>
      </c>
      <c r="BA15" s="35">
        <f t="shared" si="6"/>
        <v>3.7993421052631575</v>
      </c>
      <c r="BB15" s="24"/>
      <c r="BC15" s="24"/>
      <c r="BD15" s="34"/>
      <c r="BE15" s="4">
        <f t="shared" si="5"/>
        <v>43911</v>
      </c>
      <c r="BF15" s="2">
        <f t="shared" si="0"/>
        <v>163</v>
      </c>
      <c r="BG15" s="2">
        <f t="shared" si="1"/>
        <v>0</v>
      </c>
    </row>
    <row r="16" spans="1:59" s="46" customFormat="1" x14ac:dyDescent="0.25">
      <c r="A16" s="53" t="s">
        <v>41</v>
      </c>
      <c r="B16" s="36">
        <v>3</v>
      </c>
      <c r="C16" s="36">
        <v>22</v>
      </c>
      <c r="D16" s="36">
        <v>15</v>
      </c>
      <c r="E16" s="91">
        <v>43912</v>
      </c>
      <c r="F16" s="38"/>
      <c r="G16" s="38"/>
      <c r="H16" s="38"/>
      <c r="I16" s="38"/>
      <c r="J16" s="38"/>
      <c r="K16" s="36">
        <v>22</v>
      </c>
      <c r="L16" s="46">
        <f t="shared" si="2"/>
        <v>22</v>
      </c>
      <c r="M16" s="36">
        <f>SUM(K10:K16)</f>
        <v>133</v>
      </c>
      <c r="N16" s="36"/>
      <c r="O16" s="36"/>
      <c r="P16" s="36"/>
      <c r="Q16" s="36">
        <f>SUM(X10:X16)</f>
        <v>1</v>
      </c>
      <c r="R16" s="36"/>
      <c r="S16" s="36"/>
      <c r="T16" s="36">
        <f t="shared" si="3"/>
        <v>185</v>
      </c>
      <c r="U16" s="36"/>
      <c r="V16" s="36"/>
      <c r="W16" s="36"/>
      <c r="X16" s="36">
        <v>0</v>
      </c>
      <c r="Y16" s="36">
        <f t="shared" si="9"/>
        <v>181</v>
      </c>
      <c r="Z16" s="36">
        <f t="shared" ref="Z16:Z79" si="11">SUM(X3:X16)</f>
        <v>3</v>
      </c>
      <c r="AA16" s="39">
        <f t="shared" ref="AA16:AA79" si="12">(Z16/Y16)*100</f>
        <v>1.6574585635359116</v>
      </c>
      <c r="AB16" s="36">
        <v>3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9"/>
      <c r="AN16" s="41"/>
      <c r="AO16" s="41"/>
      <c r="AP16" s="41"/>
      <c r="AQ16" s="41"/>
      <c r="AR16" s="41">
        <f t="shared" si="10"/>
        <v>2.6037613274406812</v>
      </c>
      <c r="AS16" s="41">
        <f t="shared" ref="AS16:AS79" si="13">(Z16/6951482)*100000</f>
        <v>4.3156265095701897E-2</v>
      </c>
      <c r="AT16" s="41"/>
      <c r="AU16" s="41"/>
      <c r="AV16" s="47">
        <v>0.69299999999999995</v>
      </c>
      <c r="AW16" s="48">
        <f t="shared" si="7"/>
        <v>43906</v>
      </c>
      <c r="AX16" s="48">
        <f t="shared" si="8"/>
        <v>43912</v>
      </c>
      <c r="AY16" s="47">
        <v>0.99260000000000004</v>
      </c>
      <c r="AZ16" s="47">
        <v>0.1769</v>
      </c>
      <c r="BA16" s="49">
        <f t="shared" si="6"/>
        <v>3.9174674957603162</v>
      </c>
      <c r="BB16" s="42"/>
      <c r="BC16" s="42"/>
      <c r="BD16" s="44"/>
      <c r="BE16" s="37">
        <v>43912</v>
      </c>
      <c r="BF16" s="36">
        <f t="shared" si="0"/>
        <v>185</v>
      </c>
      <c r="BG16" s="36">
        <f t="shared" si="1"/>
        <v>3</v>
      </c>
    </row>
    <row r="17" spans="1:59" x14ac:dyDescent="0.25">
      <c r="B17" s="2">
        <v>3</v>
      </c>
      <c r="C17" s="2">
        <v>23</v>
      </c>
      <c r="D17" s="2">
        <v>16</v>
      </c>
      <c r="E17" s="92">
        <v>43913</v>
      </c>
      <c r="F17" s="12"/>
      <c r="G17" s="12"/>
      <c r="H17" s="12"/>
      <c r="I17" s="12"/>
      <c r="J17" s="12"/>
      <c r="K17" s="2">
        <v>16</v>
      </c>
      <c r="L17" s="3">
        <f t="shared" si="2"/>
        <v>16</v>
      </c>
      <c r="M17" s="2"/>
      <c r="N17" s="2"/>
      <c r="O17" s="2"/>
      <c r="P17" s="2"/>
      <c r="Q17" s="2"/>
      <c r="R17" s="2"/>
      <c r="S17" s="2"/>
      <c r="T17" s="2">
        <v>201</v>
      </c>
      <c r="U17" s="2"/>
      <c r="V17" s="2"/>
      <c r="W17" s="2"/>
      <c r="X17" s="2">
        <v>0</v>
      </c>
      <c r="Y17" s="2">
        <f t="shared" si="9"/>
        <v>197</v>
      </c>
      <c r="Z17" s="2">
        <f t="shared" si="11"/>
        <v>3</v>
      </c>
      <c r="AA17" s="19">
        <f t="shared" si="12"/>
        <v>1.5228426395939088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19"/>
      <c r="AN17" s="22"/>
      <c r="AO17" s="22"/>
      <c r="AP17" s="22"/>
      <c r="AQ17" s="22"/>
      <c r="AR17" s="22">
        <f t="shared" si="10"/>
        <v>2.833928074617758</v>
      </c>
      <c r="AS17" s="22">
        <f t="shared" si="13"/>
        <v>4.3156265095701897E-2</v>
      </c>
      <c r="AT17" s="22"/>
      <c r="AU17" s="22"/>
      <c r="AV17" s="1">
        <v>0.69299999999999995</v>
      </c>
      <c r="AW17" s="25">
        <f t="shared" si="7"/>
        <v>43907</v>
      </c>
      <c r="AX17" s="25">
        <f t="shared" si="8"/>
        <v>43913</v>
      </c>
      <c r="AY17" s="1">
        <v>0.98709999999999998</v>
      </c>
      <c r="AZ17" s="1">
        <v>0.1623</v>
      </c>
      <c r="BA17" s="35">
        <f t="shared" si="6"/>
        <v>4.2698706099815151</v>
      </c>
      <c r="BB17" s="24"/>
      <c r="BC17" s="24"/>
      <c r="BD17" s="34"/>
      <c r="BE17" s="4">
        <v>43913</v>
      </c>
      <c r="BF17" s="2">
        <f t="shared" si="0"/>
        <v>201</v>
      </c>
      <c r="BG17" s="2">
        <f t="shared" si="1"/>
        <v>0</v>
      </c>
    </row>
    <row r="18" spans="1:59" x14ac:dyDescent="0.25">
      <c r="B18" s="2">
        <v>3</v>
      </c>
      <c r="C18" s="2">
        <v>24</v>
      </c>
      <c r="D18" s="2">
        <v>17</v>
      </c>
      <c r="E18" s="92">
        <v>43914</v>
      </c>
      <c r="F18" s="12"/>
      <c r="G18" s="12"/>
      <c r="H18" s="12"/>
      <c r="I18" s="12"/>
      <c r="J18" s="12"/>
      <c r="K18" s="2">
        <v>17</v>
      </c>
      <c r="L18" s="3">
        <f t="shared" si="2"/>
        <v>17</v>
      </c>
      <c r="M18" s="2"/>
      <c r="N18" s="2"/>
      <c r="O18" s="2"/>
      <c r="P18" s="2"/>
      <c r="Q18" s="2"/>
      <c r="R18" s="2"/>
      <c r="S18" s="2"/>
      <c r="T18" s="2">
        <v>218</v>
      </c>
      <c r="U18" s="2"/>
      <c r="V18" s="2"/>
      <c r="W18" s="2"/>
      <c r="X18" s="2">
        <v>0</v>
      </c>
      <c r="Y18" s="2">
        <f t="shared" si="9"/>
        <v>212</v>
      </c>
      <c r="Z18" s="2">
        <f t="shared" si="11"/>
        <v>3</v>
      </c>
      <c r="AA18" s="19">
        <f t="shared" si="12"/>
        <v>1.4150943396226416</v>
      </c>
      <c r="AB18" s="2">
        <v>3</v>
      </c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19">
        <f t="shared" ref="AM18:AM49" si="14">(AB18/T18)*100</f>
        <v>1.3761467889908259</v>
      </c>
      <c r="AN18" s="22"/>
      <c r="AO18" s="22"/>
      <c r="AP18" s="22"/>
      <c r="AQ18" s="22"/>
      <c r="AR18" s="22">
        <f t="shared" si="10"/>
        <v>3.0497094000962672</v>
      </c>
      <c r="AS18" s="22">
        <f t="shared" si="13"/>
        <v>4.3156265095701897E-2</v>
      </c>
      <c r="AT18" s="22"/>
      <c r="AU18" s="22"/>
      <c r="AV18" s="1">
        <v>0.69299999999999995</v>
      </c>
      <c r="AW18" s="25">
        <f t="shared" si="7"/>
        <v>43908</v>
      </c>
      <c r="AX18" s="25">
        <f t="shared" si="8"/>
        <v>43914</v>
      </c>
      <c r="AY18" s="1">
        <v>0.97050000000000003</v>
      </c>
      <c r="AZ18" s="1">
        <v>0.15090000000000001</v>
      </c>
      <c r="BA18" s="35">
        <f t="shared" si="6"/>
        <v>4.5924453280318085</v>
      </c>
      <c r="BB18" s="24"/>
      <c r="BC18" s="24"/>
      <c r="BD18" s="34"/>
      <c r="BE18" s="4">
        <v>43914</v>
      </c>
      <c r="BF18" s="2">
        <f t="shared" si="0"/>
        <v>218</v>
      </c>
      <c r="BG18" s="2">
        <f t="shared" si="1"/>
        <v>3</v>
      </c>
    </row>
    <row r="19" spans="1:59" x14ac:dyDescent="0.25">
      <c r="B19" s="2">
        <v>3</v>
      </c>
      <c r="C19" s="2">
        <v>25</v>
      </c>
      <c r="D19" s="2">
        <v>18</v>
      </c>
      <c r="E19" s="92">
        <v>43915</v>
      </c>
      <c r="F19" s="12"/>
      <c r="G19" s="12"/>
      <c r="H19" s="12"/>
      <c r="I19" s="12"/>
      <c r="J19" s="12"/>
      <c r="K19" s="2">
        <v>24</v>
      </c>
      <c r="L19" s="3">
        <f t="shared" si="2"/>
        <v>24</v>
      </c>
      <c r="M19" s="2"/>
      <c r="N19" s="2"/>
      <c r="O19" s="2"/>
      <c r="P19" s="2"/>
      <c r="Q19" s="2"/>
      <c r="R19" s="2"/>
      <c r="S19" s="2"/>
      <c r="T19" s="2">
        <v>242</v>
      </c>
      <c r="U19" s="2"/>
      <c r="V19" s="2"/>
      <c r="W19" s="2"/>
      <c r="X19" s="2">
        <v>0</v>
      </c>
      <c r="Y19" s="2">
        <f t="shared" si="9"/>
        <v>235</v>
      </c>
      <c r="Z19" s="2">
        <f t="shared" si="11"/>
        <v>2</v>
      </c>
      <c r="AA19" s="19">
        <f t="shared" si="12"/>
        <v>0.85106382978723405</v>
      </c>
      <c r="AB19" s="2">
        <v>3</v>
      </c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19">
        <f t="shared" si="14"/>
        <v>1.2396694214876034</v>
      </c>
      <c r="AN19" s="22"/>
      <c r="AO19" s="22"/>
      <c r="AP19" s="22"/>
      <c r="AQ19" s="22"/>
      <c r="AR19" s="22">
        <f t="shared" si="10"/>
        <v>3.3805740991633151</v>
      </c>
      <c r="AS19" s="22">
        <f t="shared" si="13"/>
        <v>2.8770843397134593E-2</v>
      </c>
      <c r="AT19" s="22"/>
      <c r="AU19" s="22"/>
      <c r="AV19" s="1">
        <v>0.69299999999999995</v>
      </c>
      <c r="AW19" s="25">
        <f t="shared" si="7"/>
        <v>43909</v>
      </c>
      <c r="AX19" s="25">
        <f t="shared" si="8"/>
        <v>43915</v>
      </c>
      <c r="AY19" s="1">
        <v>0.95540000000000003</v>
      </c>
      <c r="AZ19" s="1">
        <v>0.13350000000000001</v>
      </c>
      <c r="BA19" s="35">
        <f t="shared" si="6"/>
        <v>5.1910112359550551</v>
      </c>
      <c r="BB19" s="24"/>
      <c r="BC19" s="24"/>
      <c r="BD19" s="34"/>
      <c r="BE19" s="4">
        <v>43915</v>
      </c>
      <c r="BF19" s="2">
        <f t="shared" si="0"/>
        <v>242</v>
      </c>
      <c r="BG19" s="2">
        <f t="shared" si="1"/>
        <v>3</v>
      </c>
    </row>
    <row r="20" spans="1:59" x14ac:dyDescent="0.25">
      <c r="B20" s="2">
        <v>3</v>
      </c>
      <c r="C20" s="2">
        <v>26</v>
      </c>
      <c r="D20" s="2">
        <v>19</v>
      </c>
      <c r="E20" s="92">
        <v>43916</v>
      </c>
      <c r="F20" s="12"/>
      <c r="G20" s="12"/>
      <c r="H20" s="12"/>
      <c r="I20" s="12"/>
      <c r="J20" s="12"/>
      <c r="K20" s="2">
        <v>22</v>
      </c>
      <c r="L20" s="3">
        <f t="shared" si="2"/>
        <v>22</v>
      </c>
      <c r="M20" s="2"/>
      <c r="N20" s="2"/>
      <c r="O20" s="2"/>
      <c r="P20" s="2"/>
      <c r="Q20" s="2"/>
      <c r="R20" s="2"/>
      <c r="S20" s="2"/>
      <c r="T20" s="2">
        <v>264</v>
      </c>
      <c r="U20" s="2"/>
      <c r="V20" s="2"/>
      <c r="W20" s="2"/>
      <c r="X20" s="2">
        <v>0</v>
      </c>
      <c r="Y20" s="2">
        <f t="shared" si="9"/>
        <v>241</v>
      </c>
      <c r="Z20" s="2">
        <f t="shared" si="11"/>
        <v>2</v>
      </c>
      <c r="AA20" s="19">
        <f t="shared" si="12"/>
        <v>0.82987551867219922</v>
      </c>
      <c r="AB20" s="2">
        <v>3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9">
        <f t="shared" si="14"/>
        <v>1.1363636363636365</v>
      </c>
      <c r="AN20" s="22"/>
      <c r="AO20" s="22"/>
      <c r="AP20" s="22"/>
      <c r="AQ20" s="22"/>
      <c r="AR20" s="22">
        <f t="shared" si="10"/>
        <v>3.4668866293547187</v>
      </c>
      <c r="AS20" s="22">
        <f t="shared" si="13"/>
        <v>2.8770843397134593E-2</v>
      </c>
      <c r="AT20" s="22"/>
      <c r="AU20" s="22"/>
      <c r="AV20" s="1">
        <v>0.69299999999999995</v>
      </c>
      <c r="AW20" s="25">
        <f t="shared" si="7"/>
        <v>43910</v>
      </c>
      <c r="AX20" s="25">
        <f t="shared" si="8"/>
        <v>43916</v>
      </c>
      <c r="AY20" s="1">
        <v>0.95630000000000004</v>
      </c>
      <c r="AZ20" s="1">
        <v>0.1125</v>
      </c>
      <c r="BA20" s="35">
        <f t="shared" si="6"/>
        <v>6.1599999999999993</v>
      </c>
      <c r="BB20" s="24"/>
      <c r="BC20" s="24"/>
      <c r="BD20" s="34"/>
      <c r="BE20" s="4">
        <v>43916</v>
      </c>
      <c r="BF20" s="2">
        <f t="shared" si="0"/>
        <v>264</v>
      </c>
      <c r="BG20" s="2">
        <f t="shared" si="1"/>
        <v>3</v>
      </c>
    </row>
    <row r="21" spans="1:59" x14ac:dyDescent="0.25">
      <c r="B21" s="2">
        <v>3</v>
      </c>
      <c r="C21" s="2">
        <v>27</v>
      </c>
      <c r="D21" s="2">
        <v>20</v>
      </c>
      <c r="E21" s="92">
        <v>43917</v>
      </c>
      <c r="F21" s="12"/>
      <c r="G21" s="12"/>
      <c r="H21" s="12"/>
      <c r="I21" s="12"/>
      <c r="J21" s="12"/>
      <c r="K21" s="2">
        <v>29</v>
      </c>
      <c r="L21" s="3">
        <f t="shared" si="2"/>
        <v>29</v>
      </c>
      <c r="M21" s="2"/>
      <c r="N21" s="2"/>
      <c r="O21" s="2"/>
      <c r="P21" s="2"/>
      <c r="Q21" s="2"/>
      <c r="R21" s="2"/>
      <c r="S21" s="2"/>
      <c r="T21" s="2">
        <v>293</v>
      </c>
      <c r="U21" s="1">
        <v>99</v>
      </c>
      <c r="V21" s="2"/>
      <c r="W21" s="2"/>
      <c r="X21" s="2">
        <v>0</v>
      </c>
      <c r="Y21" s="2">
        <f t="shared" si="9"/>
        <v>262</v>
      </c>
      <c r="Z21" s="2">
        <f t="shared" si="11"/>
        <v>2</v>
      </c>
      <c r="AA21" s="19">
        <f t="shared" si="12"/>
        <v>0.76335877862595414</v>
      </c>
      <c r="AB21" s="2">
        <v>3</v>
      </c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19">
        <f t="shared" si="14"/>
        <v>1.0238907849829351</v>
      </c>
      <c r="AN21" s="22"/>
      <c r="AO21" s="22"/>
      <c r="AP21" s="22"/>
      <c r="AQ21" s="22"/>
      <c r="AR21" s="22">
        <f t="shared" si="10"/>
        <v>3.7689804850246325</v>
      </c>
      <c r="AS21" s="22">
        <f t="shared" si="13"/>
        <v>2.8770843397134593E-2</v>
      </c>
      <c r="AT21" s="22"/>
      <c r="AU21" s="22"/>
      <c r="AV21" s="1">
        <v>0.69299999999999995</v>
      </c>
      <c r="AW21" s="25">
        <f t="shared" si="7"/>
        <v>43911</v>
      </c>
      <c r="AX21" s="25">
        <f t="shared" si="8"/>
        <v>43917</v>
      </c>
      <c r="AY21" s="1">
        <v>0.99739999999999995</v>
      </c>
      <c r="AZ21" s="1">
        <v>9.4899999999999998E-2</v>
      </c>
      <c r="BA21" s="35">
        <f t="shared" si="6"/>
        <v>7.302423603793466</v>
      </c>
      <c r="BB21" s="24"/>
      <c r="BC21" s="24"/>
      <c r="BD21" s="34"/>
      <c r="BE21" s="4">
        <v>43917</v>
      </c>
      <c r="BF21" s="2">
        <f t="shared" si="0"/>
        <v>293</v>
      </c>
      <c r="BG21" s="2">
        <f t="shared" si="1"/>
        <v>3</v>
      </c>
    </row>
    <row r="22" spans="1:59" x14ac:dyDescent="0.25">
      <c r="B22" s="2">
        <v>3</v>
      </c>
      <c r="C22" s="2">
        <v>28</v>
      </c>
      <c r="D22" s="2">
        <v>21</v>
      </c>
      <c r="E22" s="92">
        <v>43918</v>
      </c>
      <c r="F22" s="12"/>
      <c r="G22" s="12"/>
      <c r="H22" s="12"/>
      <c r="I22" s="12"/>
      <c r="J22" s="12"/>
      <c r="K22" s="2">
        <v>38</v>
      </c>
      <c r="L22" s="3">
        <f t="shared" si="2"/>
        <v>38</v>
      </c>
      <c r="M22" s="2"/>
      <c r="N22" s="2"/>
      <c r="O22" s="2"/>
      <c r="P22" s="2"/>
      <c r="Q22" s="2"/>
      <c r="R22" s="2"/>
      <c r="S22" s="2"/>
      <c r="T22" s="2">
        <v>331</v>
      </c>
      <c r="U22" s="1">
        <v>122</v>
      </c>
      <c r="V22" s="1">
        <v>8</v>
      </c>
      <c r="W22" s="3">
        <f t="shared" ref="W22:W33" si="15">U22-V22</f>
        <v>114</v>
      </c>
      <c r="X22" s="2">
        <v>4</v>
      </c>
      <c r="Y22" s="2">
        <f t="shared" si="9"/>
        <v>290</v>
      </c>
      <c r="Z22" s="2">
        <f t="shared" si="11"/>
        <v>5</v>
      </c>
      <c r="AA22" s="19">
        <f t="shared" si="12"/>
        <v>1.7241379310344827</v>
      </c>
      <c r="AB22" s="2">
        <v>7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19">
        <f t="shared" si="14"/>
        <v>2.1148036253776437</v>
      </c>
      <c r="AN22" s="22"/>
      <c r="AO22" s="22">
        <f t="shared" ref="AO22:AO33" si="16">(V22/U22)*100</f>
        <v>6.557377049180328</v>
      </c>
      <c r="AP22" s="22"/>
      <c r="AQ22" s="22"/>
      <c r="AR22" s="22">
        <f t="shared" si="10"/>
        <v>4.1717722925845164</v>
      </c>
      <c r="AS22" s="22">
        <f t="shared" si="13"/>
        <v>7.1927108492836497E-2</v>
      </c>
      <c r="AT22" s="22"/>
      <c r="AU22" s="22"/>
      <c r="AV22" s="1">
        <v>0.69299999999999995</v>
      </c>
      <c r="AW22" s="25">
        <f t="shared" si="7"/>
        <v>43912</v>
      </c>
      <c r="AX22" s="25">
        <f t="shared" si="8"/>
        <v>43918</v>
      </c>
      <c r="AY22" s="1">
        <v>0.996</v>
      </c>
      <c r="AZ22" s="1">
        <v>9.6100000000000005E-2</v>
      </c>
      <c r="BA22" s="35">
        <f t="shared" si="6"/>
        <v>7.2112382934443282</v>
      </c>
      <c r="BB22" s="24"/>
      <c r="BC22" s="24"/>
      <c r="BD22" s="34"/>
      <c r="BE22" s="4">
        <v>43918</v>
      </c>
      <c r="BF22" s="2">
        <f t="shared" si="0"/>
        <v>331</v>
      </c>
      <c r="BG22" s="2">
        <f t="shared" si="1"/>
        <v>7</v>
      </c>
    </row>
    <row r="23" spans="1:59" s="46" customFormat="1" x14ac:dyDescent="0.25">
      <c r="A23" s="53" t="s">
        <v>42</v>
      </c>
      <c r="B23" s="36">
        <v>3</v>
      </c>
      <c r="C23" s="36">
        <v>29</v>
      </c>
      <c r="D23" s="36">
        <v>22</v>
      </c>
      <c r="E23" s="91">
        <v>43919</v>
      </c>
      <c r="F23" s="38"/>
      <c r="G23" s="38"/>
      <c r="H23" s="38"/>
      <c r="I23" s="38"/>
      <c r="J23" s="38"/>
      <c r="K23" s="36">
        <f t="shared" ref="K23:K46" si="17">T23-T22</f>
        <v>15</v>
      </c>
      <c r="L23" s="46">
        <f t="shared" si="2"/>
        <v>15</v>
      </c>
      <c r="M23" s="36">
        <f>SUM(K17:K23)</f>
        <v>161</v>
      </c>
      <c r="N23" s="36"/>
      <c r="O23" s="36"/>
      <c r="P23" s="36"/>
      <c r="Q23" s="36">
        <f>SUM(X17:X23)</f>
        <v>5</v>
      </c>
      <c r="R23" s="36"/>
      <c r="S23" s="36"/>
      <c r="T23" s="36">
        <v>346</v>
      </c>
      <c r="U23" s="47">
        <v>125</v>
      </c>
      <c r="V23" s="47">
        <v>13</v>
      </c>
      <c r="W23" s="46">
        <f t="shared" si="15"/>
        <v>112</v>
      </c>
      <c r="X23" s="36">
        <v>1</v>
      </c>
      <c r="Y23" s="36">
        <f t="shared" si="9"/>
        <v>294</v>
      </c>
      <c r="Z23" s="36">
        <f t="shared" si="11"/>
        <v>6</v>
      </c>
      <c r="AA23" s="39">
        <f t="shared" si="12"/>
        <v>2.0408163265306123</v>
      </c>
      <c r="AB23" s="36">
        <v>8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9">
        <f t="shared" si="14"/>
        <v>2.3121387283236992</v>
      </c>
      <c r="AN23" s="41"/>
      <c r="AO23" s="41">
        <f t="shared" si="16"/>
        <v>10.4</v>
      </c>
      <c r="AP23" s="41"/>
      <c r="AQ23" s="41"/>
      <c r="AR23" s="41">
        <f t="shared" si="10"/>
        <v>4.2293139793787855</v>
      </c>
      <c r="AS23" s="41">
        <f t="shared" si="13"/>
        <v>8.6312530191403794E-2</v>
      </c>
      <c r="AT23" s="41"/>
      <c r="AU23" s="41"/>
      <c r="AV23" s="47">
        <v>0.69299999999999995</v>
      </c>
      <c r="AW23" s="48">
        <f t="shared" si="7"/>
        <v>43913</v>
      </c>
      <c r="AX23" s="48">
        <f t="shared" si="8"/>
        <v>43919</v>
      </c>
      <c r="AY23" s="47">
        <v>0.99419999999999997</v>
      </c>
      <c r="AZ23" s="47">
        <v>9.4899999999999998E-2</v>
      </c>
      <c r="BA23" s="49">
        <f t="shared" si="6"/>
        <v>7.302423603793466</v>
      </c>
      <c r="BB23" s="42"/>
      <c r="BC23" s="42"/>
      <c r="BD23" s="44"/>
      <c r="BE23" s="37">
        <v>43919</v>
      </c>
      <c r="BF23" s="36">
        <f t="shared" si="0"/>
        <v>346</v>
      </c>
      <c r="BG23" s="36">
        <f t="shared" si="1"/>
        <v>8</v>
      </c>
    </row>
    <row r="24" spans="1:59" x14ac:dyDescent="0.25">
      <c r="B24" s="2">
        <v>3</v>
      </c>
      <c r="C24" s="2">
        <v>30</v>
      </c>
      <c r="D24" s="2">
        <v>23</v>
      </c>
      <c r="E24" s="92">
        <v>43920</v>
      </c>
      <c r="F24" s="12"/>
      <c r="G24" s="12"/>
      <c r="H24" s="12"/>
      <c r="I24" s="12"/>
      <c r="J24" s="12"/>
      <c r="K24" s="2">
        <f t="shared" si="17"/>
        <v>13</v>
      </c>
      <c r="L24" s="3">
        <f t="shared" si="2"/>
        <v>13</v>
      </c>
      <c r="M24" s="2"/>
      <c r="N24" s="2"/>
      <c r="O24" s="2"/>
      <c r="P24" s="2"/>
      <c r="Q24" s="2"/>
      <c r="R24" s="2"/>
      <c r="S24" s="2"/>
      <c r="T24" s="2">
        <v>359</v>
      </c>
      <c r="U24" s="1">
        <v>113</v>
      </c>
      <c r="V24" s="1">
        <v>13</v>
      </c>
      <c r="W24" s="3">
        <f t="shared" si="15"/>
        <v>100</v>
      </c>
      <c r="X24" s="2">
        <v>0</v>
      </c>
      <c r="Y24" s="2">
        <f t="shared" si="9"/>
        <v>296</v>
      </c>
      <c r="Z24" s="2">
        <f t="shared" si="11"/>
        <v>6</v>
      </c>
      <c r="AA24" s="19">
        <f t="shared" si="12"/>
        <v>2.0270270270270272</v>
      </c>
      <c r="AB24" s="2">
        <v>8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9">
        <f t="shared" si="14"/>
        <v>2.2284122562674096</v>
      </c>
      <c r="AN24" s="22"/>
      <c r="AO24" s="22">
        <f t="shared" si="16"/>
        <v>11.504424778761061</v>
      </c>
      <c r="AP24" s="22"/>
      <c r="AQ24" s="22"/>
      <c r="AR24" s="22">
        <f t="shared" si="10"/>
        <v>4.2580848227759205</v>
      </c>
      <c r="AS24" s="22">
        <f t="shared" si="13"/>
        <v>8.6312530191403794E-2</v>
      </c>
      <c r="AT24" s="22"/>
      <c r="AU24" s="22"/>
      <c r="AV24" s="1">
        <v>0.69299999999999995</v>
      </c>
      <c r="AW24" s="25">
        <f t="shared" si="7"/>
        <v>43914</v>
      </c>
      <c r="AX24" s="25">
        <f t="shared" si="8"/>
        <v>43920</v>
      </c>
      <c r="AY24" s="1">
        <v>0.97699999999999998</v>
      </c>
      <c r="AZ24" s="1">
        <v>8.7099999999999997E-2</v>
      </c>
      <c r="BA24" s="35">
        <f t="shared" si="6"/>
        <v>7.9563719862227318</v>
      </c>
      <c r="BB24" s="24"/>
      <c r="BC24" s="24"/>
      <c r="BD24" s="34"/>
      <c r="BE24" s="4">
        <v>43920</v>
      </c>
      <c r="BF24" s="2">
        <f t="shared" si="0"/>
        <v>359</v>
      </c>
      <c r="BG24" s="2">
        <f t="shared" si="1"/>
        <v>8</v>
      </c>
    </row>
    <row r="25" spans="1:59" x14ac:dyDescent="0.25">
      <c r="B25" s="2">
        <v>3</v>
      </c>
      <c r="C25" s="2">
        <v>31</v>
      </c>
      <c r="D25" s="2">
        <v>24</v>
      </c>
      <c r="E25" s="92">
        <v>43921</v>
      </c>
      <c r="F25" s="12"/>
      <c r="G25" s="12"/>
      <c r="H25" s="12"/>
      <c r="I25" s="12"/>
      <c r="J25" s="12"/>
      <c r="K25" s="2">
        <f t="shared" si="17"/>
        <v>40</v>
      </c>
      <c r="L25" s="3">
        <f t="shared" si="2"/>
        <v>40</v>
      </c>
      <c r="M25" s="2"/>
      <c r="N25" s="2"/>
      <c r="O25" s="2"/>
      <c r="P25" s="2"/>
      <c r="Q25" s="2"/>
      <c r="R25" s="2"/>
      <c r="S25" s="2"/>
      <c r="T25" s="2">
        <v>399</v>
      </c>
      <c r="U25" s="1">
        <v>146</v>
      </c>
      <c r="V25" s="1">
        <v>14</v>
      </c>
      <c r="W25" s="3">
        <f t="shared" si="15"/>
        <v>132</v>
      </c>
      <c r="X25" s="2">
        <v>0</v>
      </c>
      <c r="Y25" s="2">
        <f t="shared" si="9"/>
        <v>318</v>
      </c>
      <c r="Z25" s="2">
        <f t="shared" si="11"/>
        <v>6</v>
      </c>
      <c r="AA25" s="19">
        <f t="shared" si="12"/>
        <v>1.8867924528301887</v>
      </c>
      <c r="AB25" s="2">
        <v>8</v>
      </c>
      <c r="AC25" s="2"/>
      <c r="AD25" s="2"/>
      <c r="AE25" s="2"/>
      <c r="AF25" s="2"/>
      <c r="AG25" s="2"/>
      <c r="AH25" s="2"/>
      <c r="AI25" s="2"/>
      <c r="AJ25" s="1">
        <v>0</v>
      </c>
      <c r="AK25" s="2"/>
      <c r="AL25" s="2"/>
      <c r="AM25" s="19">
        <f t="shared" si="14"/>
        <v>2.0050125313283207</v>
      </c>
      <c r="AN25" s="22"/>
      <c r="AO25" s="22">
        <f t="shared" si="16"/>
        <v>9.5890410958904102</v>
      </c>
      <c r="AP25" s="22"/>
      <c r="AQ25" s="22"/>
      <c r="AR25" s="22">
        <f t="shared" si="10"/>
        <v>4.5745641001444008</v>
      </c>
      <c r="AS25" s="22">
        <f t="shared" si="13"/>
        <v>8.6312530191403794E-2</v>
      </c>
      <c r="AT25" s="22"/>
      <c r="AU25" s="22"/>
      <c r="AV25" s="1">
        <v>0.69299999999999995</v>
      </c>
      <c r="AW25" s="25">
        <f t="shared" si="7"/>
        <v>43915</v>
      </c>
      <c r="AX25" s="25">
        <f t="shared" si="8"/>
        <v>43921</v>
      </c>
      <c r="AY25" s="1">
        <v>0.97709999999999997</v>
      </c>
      <c r="AZ25" s="1">
        <v>8.1500000000000003E-2</v>
      </c>
      <c r="BA25" s="35">
        <f t="shared" si="6"/>
        <v>8.5030674846625764</v>
      </c>
      <c r="BB25" s="24"/>
      <c r="BC25" s="24"/>
      <c r="BD25" s="34"/>
      <c r="BE25" s="4">
        <v>43921</v>
      </c>
      <c r="BF25" s="2">
        <f t="shared" si="0"/>
        <v>399</v>
      </c>
      <c r="BG25" s="2">
        <f t="shared" si="1"/>
        <v>8</v>
      </c>
    </row>
    <row r="26" spans="1:59" x14ac:dyDescent="0.25">
      <c r="B26" s="2">
        <v>4</v>
      </c>
      <c r="C26" s="2">
        <v>1</v>
      </c>
      <c r="D26" s="2">
        <v>25</v>
      </c>
      <c r="E26" s="92">
        <v>43922</v>
      </c>
      <c r="F26" s="12"/>
      <c r="G26" s="12"/>
      <c r="H26" s="12"/>
      <c r="I26" s="12"/>
      <c r="J26" s="12"/>
      <c r="K26" s="2">
        <f t="shared" si="17"/>
        <v>23</v>
      </c>
      <c r="L26" s="3">
        <f t="shared" si="2"/>
        <v>23</v>
      </c>
      <c r="M26" s="2"/>
      <c r="N26" s="2"/>
      <c r="O26" s="2"/>
      <c r="P26" s="2"/>
      <c r="Q26" s="2"/>
      <c r="R26" s="2"/>
      <c r="S26" s="2"/>
      <c r="T26" s="2">
        <v>422</v>
      </c>
      <c r="U26" s="1">
        <v>207</v>
      </c>
      <c r="V26" s="1">
        <v>18</v>
      </c>
      <c r="W26" s="3">
        <f t="shared" si="15"/>
        <v>189</v>
      </c>
      <c r="X26" s="2">
        <v>2</v>
      </c>
      <c r="Y26" s="2">
        <f t="shared" si="9"/>
        <v>330</v>
      </c>
      <c r="Z26" s="2">
        <f t="shared" si="11"/>
        <v>8</v>
      </c>
      <c r="AA26" s="19">
        <f t="shared" si="12"/>
        <v>2.4242424242424243</v>
      </c>
      <c r="AB26" s="2">
        <v>10</v>
      </c>
      <c r="AC26" s="2"/>
      <c r="AD26" s="2"/>
      <c r="AE26" s="2"/>
      <c r="AF26" s="2"/>
      <c r="AG26" s="2"/>
      <c r="AH26" s="2"/>
      <c r="AI26" s="2"/>
      <c r="AJ26" s="1">
        <v>0</v>
      </c>
      <c r="AK26" s="2"/>
      <c r="AL26" s="2"/>
      <c r="AM26" s="19">
        <f t="shared" si="14"/>
        <v>2.3696682464454977</v>
      </c>
      <c r="AN26" s="22"/>
      <c r="AO26" s="22">
        <f t="shared" si="16"/>
        <v>8.695652173913043</v>
      </c>
      <c r="AP26" s="22"/>
      <c r="AQ26" s="22"/>
      <c r="AR26" s="22">
        <f t="shared" si="10"/>
        <v>4.7471891605272081</v>
      </c>
      <c r="AS26" s="22">
        <f t="shared" si="13"/>
        <v>0.11508337358853837</v>
      </c>
      <c r="AT26" s="22"/>
      <c r="AU26" s="22"/>
      <c r="AV26" s="1">
        <v>0.69299999999999995</v>
      </c>
      <c r="AW26" s="25">
        <f t="shared" si="7"/>
        <v>43916</v>
      </c>
      <c r="AX26" s="25">
        <f t="shared" si="8"/>
        <v>43922</v>
      </c>
      <c r="AY26" s="1">
        <v>0.97560000000000002</v>
      </c>
      <c r="AZ26" s="1">
        <v>7.5200000000000003E-2</v>
      </c>
      <c r="BA26" s="35">
        <f t="shared" si="6"/>
        <v>9.2154255319148923</v>
      </c>
      <c r="BB26" s="24"/>
      <c r="BC26" s="24"/>
      <c r="BD26" s="34"/>
      <c r="BE26" s="4">
        <v>43922</v>
      </c>
      <c r="BF26" s="2">
        <f t="shared" si="0"/>
        <v>422</v>
      </c>
      <c r="BG26" s="2">
        <f t="shared" si="1"/>
        <v>10</v>
      </c>
    </row>
    <row r="27" spans="1:59" x14ac:dyDescent="0.25">
      <c r="B27" s="2">
        <v>4</v>
      </c>
      <c r="C27" s="2">
        <v>2</v>
      </c>
      <c r="D27" s="2">
        <v>26</v>
      </c>
      <c r="E27" s="92">
        <v>43923</v>
      </c>
      <c r="F27" s="12"/>
      <c r="G27" s="12"/>
      <c r="H27" s="12"/>
      <c r="I27" s="12"/>
      <c r="J27" s="12"/>
      <c r="K27" s="2">
        <f t="shared" si="17"/>
        <v>35</v>
      </c>
      <c r="L27" s="3">
        <f t="shared" si="2"/>
        <v>35</v>
      </c>
      <c r="M27" s="2"/>
      <c r="N27" s="2"/>
      <c r="O27" s="2"/>
      <c r="P27" s="2"/>
      <c r="Q27" s="2"/>
      <c r="R27" s="2"/>
      <c r="S27" s="2"/>
      <c r="T27" s="2">
        <v>457</v>
      </c>
      <c r="U27" s="1">
        <v>179</v>
      </c>
      <c r="V27" s="1">
        <v>18</v>
      </c>
      <c r="W27" s="3">
        <f t="shared" si="15"/>
        <v>161</v>
      </c>
      <c r="X27" s="2">
        <v>0</v>
      </c>
      <c r="Y27" s="2">
        <f t="shared" si="9"/>
        <v>350</v>
      </c>
      <c r="Z27" s="2">
        <f t="shared" si="11"/>
        <v>7</v>
      </c>
      <c r="AA27" s="19">
        <f t="shared" si="12"/>
        <v>2</v>
      </c>
      <c r="AB27" s="2">
        <v>10</v>
      </c>
      <c r="AC27" s="2"/>
      <c r="AD27" s="2"/>
      <c r="AE27" s="2"/>
      <c r="AF27" s="2"/>
      <c r="AG27" s="2"/>
      <c r="AH27" s="2"/>
      <c r="AI27" s="2"/>
      <c r="AJ27" s="1">
        <v>0</v>
      </c>
      <c r="AK27" s="2"/>
      <c r="AL27" s="2"/>
      <c r="AM27" s="19">
        <f t="shared" si="14"/>
        <v>2.1881838074398248</v>
      </c>
      <c r="AN27" s="22"/>
      <c r="AO27" s="22">
        <f t="shared" si="16"/>
        <v>10.05586592178771</v>
      </c>
      <c r="AP27" s="22"/>
      <c r="AQ27" s="22"/>
      <c r="AR27" s="22">
        <f t="shared" si="10"/>
        <v>5.0348975944985543</v>
      </c>
      <c r="AS27" s="22">
        <f t="shared" si="13"/>
        <v>0.10069795188997109</v>
      </c>
      <c r="AT27" s="22"/>
      <c r="AU27" s="22"/>
      <c r="AV27" s="1">
        <v>0.69299999999999995</v>
      </c>
      <c r="AW27" s="25">
        <f t="shared" si="7"/>
        <v>43917</v>
      </c>
      <c r="AX27" s="25">
        <f t="shared" si="8"/>
        <v>43923</v>
      </c>
      <c r="AY27" s="1">
        <v>0.98350000000000004</v>
      </c>
      <c r="AZ27" s="1">
        <v>7.0099999999999996E-2</v>
      </c>
      <c r="BA27" s="35">
        <f t="shared" si="6"/>
        <v>9.8858773181169752</v>
      </c>
      <c r="BB27" s="24"/>
      <c r="BC27" s="24"/>
      <c r="BD27" s="34"/>
      <c r="BE27" s="4">
        <v>43923</v>
      </c>
      <c r="BF27" s="2">
        <f t="shared" si="0"/>
        <v>457</v>
      </c>
      <c r="BG27" s="2">
        <f t="shared" si="1"/>
        <v>10</v>
      </c>
    </row>
    <row r="28" spans="1:59" x14ac:dyDescent="0.25">
      <c r="B28" s="2">
        <v>4</v>
      </c>
      <c r="C28" s="2">
        <v>3</v>
      </c>
      <c r="D28" s="2">
        <v>27</v>
      </c>
      <c r="E28" s="92">
        <v>43924</v>
      </c>
      <c r="F28" s="12"/>
      <c r="G28" s="12"/>
      <c r="H28" s="12"/>
      <c r="I28" s="12"/>
      <c r="J28" s="12"/>
      <c r="K28" s="2">
        <f t="shared" si="17"/>
        <v>28</v>
      </c>
      <c r="L28" s="3">
        <f t="shared" si="2"/>
        <v>28</v>
      </c>
      <c r="M28" s="2"/>
      <c r="N28" s="2"/>
      <c r="O28" s="2"/>
      <c r="P28" s="2"/>
      <c r="Q28" s="2"/>
      <c r="R28" s="2"/>
      <c r="S28" s="2"/>
      <c r="T28" s="2">
        <v>485</v>
      </c>
      <c r="U28" s="1">
        <v>173</v>
      </c>
      <c r="V28" s="1">
        <v>21</v>
      </c>
      <c r="W28" s="3">
        <f t="shared" si="15"/>
        <v>152</v>
      </c>
      <c r="X28" s="2">
        <v>4</v>
      </c>
      <c r="Y28" s="2">
        <f t="shared" si="9"/>
        <v>358</v>
      </c>
      <c r="Z28" s="2">
        <f t="shared" si="11"/>
        <v>11</v>
      </c>
      <c r="AA28" s="19">
        <f t="shared" si="12"/>
        <v>3.0726256983240221</v>
      </c>
      <c r="AB28" s="2">
        <v>14</v>
      </c>
      <c r="AC28" s="2"/>
      <c r="AD28" s="2"/>
      <c r="AE28" s="2"/>
      <c r="AF28" s="2"/>
      <c r="AG28" s="2"/>
      <c r="AH28" s="2"/>
      <c r="AI28" s="2"/>
      <c r="AJ28" s="1">
        <v>2</v>
      </c>
      <c r="AK28" s="2"/>
      <c r="AL28" s="2"/>
      <c r="AM28" s="19">
        <f t="shared" si="14"/>
        <v>2.8865979381443299</v>
      </c>
      <c r="AN28" s="22"/>
      <c r="AO28" s="22">
        <f t="shared" si="16"/>
        <v>12.138728323699421</v>
      </c>
      <c r="AP28" s="22"/>
      <c r="AQ28" s="22"/>
      <c r="AR28" s="22">
        <f t="shared" si="10"/>
        <v>5.1499809680870934</v>
      </c>
      <c r="AS28" s="22">
        <f t="shared" si="13"/>
        <v>0.15823963868424026</v>
      </c>
      <c r="AT28" s="22"/>
      <c r="AU28" s="22"/>
      <c r="AV28" s="1">
        <v>0.69299999999999995</v>
      </c>
      <c r="AW28" s="25">
        <f t="shared" si="7"/>
        <v>43918</v>
      </c>
      <c r="AX28" s="25">
        <f t="shared" si="8"/>
        <v>43924</v>
      </c>
      <c r="AY28" s="1">
        <v>0.98740000000000006</v>
      </c>
      <c r="AZ28" s="1">
        <v>6.6600000000000006E-2</v>
      </c>
      <c r="BA28" s="35">
        <f t="shared" si="6"/>
        <v>10.405405405405403</v>
      </c>
      <c r="BB28" s="24"/>
      <c r="BC28" s="24"/>
      <c r="BD28" s="34"/>
      <c r="BE28" s="4">
        <v>43924</v>
      </c>
      <c r="BF28" s="2">
        <f t="shared" si="0"/>
        <v>485</v>
      </c>
      <c r="BG28" s="2">
        <f t="shared" si="1"/>
        <v>14</v>
      </c>
    </row>
    <row r="29" spans="1:59" x14ac:dyDescent="0.25">
      <c r="B29" s="2">
        <v>4</v>
      </c>
      <c r="C29" s="2">
        <v>4</v>
      </c>
      <c r="D29" s="2">
        <v>28</v>
      </c>
      <c r="E29" s="92">
        <v>43925</v>
      </c>
      <c r="F29" s="12"/>
      <c r="G29" s="12"/>
      <c r="H29" s="12"/>
      <c r="I29" s="12"/>
      <c r="J29" s="12"/>
      <c r="K29" s="2">
        <f t="shared" si="17"/>
        <v>18</v>
      </c>
      <c r="L29" s="3">
        <f t="shared" si="2"/>
        <v>18</v>
      </c>
      <c r="M29" s="2"/>
      <c r="N29" s="2"/>
      <c r="O29" s="2"/>
      <c r="P29" s="2"/>
      <c r="Q29" s="2"/>
      <c r="R29" s="2"/>
      <c r="S29" s="2"/>
      <c r="T29" s="2">
        <v>503</v>
      </c>
      <c r="U29" s="1">
        <v>192</v>
      </c>
      <c r="V29" s="1">
        <v>26</v>
      </c>
      <c r="W29" s="3">
        <f t="shared" si="15"/>
        <v>166</v>
      </c>
      <c r="X29" s="2">
        <v>4</v>
      </c>
      <c r="Y29" s="2">
        <f t="shared" si="9"/>
        <v>340</v>
      </c>
      <c r="Z29" s="2">
        <f t="shared" si="11"/>
        <v>15</v>
      </c>
      <c r="AA29" s="19">
        <f t="shared" si="12"/>
        <v>4.4117647058823533</v>
      </c>
      <c r="AB29" s="2">
        <v>18</v>
      </c>
      <c r="AC29" s="2"/>
      <c r="AD29" s="2"/>
      <c r="AE29" s="2"/>
      <c r="AF29" s="2"/>
      <c r="AG29" s="2"/>
      <c r="AH29" s="2"/>
      <c r="AI29" s="2"/>
      <c r="AJ29" s="1">
        <v>1</v>
      </c>
      <c r="AK29" s="2"/>
      <c r="AL29" s="2"/>
      <c r="AM29" s="19">
        <f t="shared" si="14"/>
        <v>3.5785288270377733</v>
      </c>
      <c r="AN29" s="22"/>
      <c r="AO29" s="22">
        <f t="shared" si="16"/>
        <v>13.541666666666666</v>
      </c>
      <c r="AP29" s="22"/>
      <c r="AQ29" s="22"/>
      <c r="AR29" s="22">
        <f t="shared" si="10"/>
        <v>4.8910433775128821</v>
      </c>
      <c r="AS29" s="22">
        <f t="shared" si="13"/>
        <v>0.21578132547850948</v>
      </c>
      <c r="AT29" s="22"/>
      <c r="AU29" s="22"/>
      <c r="AV29" s="1">
        <v>0.69299999999999995</v>
      </c>
      <c r="AW29" s="25">
        <f t="shared" si="7"/>
        <v>43919</v>
      </c>
      <c r="AX29" s="25">
        <f t="shared" si="8"/>
        <v>43925</v>
      </c>
      <c r="AY29" s="1">
        <v>0.98680000000000001</v>
      </c>
      <c r="AZ29" s="1">
        <v>6.6400000000000001E-2</v>
      </c>
      <c r="BA29" s="35">
        <f t="shared" si="6"/>
        <v>10.436746987951807</v>
      </c>
      <c r="BB29" s="24"/>
      <c r="BC29" s="24"/>
      <c r="BD29" s="34"/>
      <c r="BE29" s="4">
        <v>43925</v>
      </c>
      <c r="BF29" s="2">
        <f t="shared" si="0"/>
        <v>503</v>
      </c>
      <c r="BG29" s="2">
        <f t="shared" si="1"/>
        <v>18</v>
      </c>
    </row>
    <row r="30" spans="1:59" s="46" customFormat="1" x14ac:dyDescent="0.25">
      <c r="A30" s="53" t="s">
        <v>43</v>
      </c>
      <c r="B30" s="36">
        <v>4</v>
      </c>
      <c r="C30" s="36">
        <v>5</v>
      </c>
      <c r="D30" s="36">
        <v>29</v>
      </c>
      <c r="E30" s="91">
        <v>43926</v>
      </c>
      <c r="F30" s="38"/>
      <c r="G30" s="38"/>
      <c r="H30" s="38"/>
      <c r="I30" s="38"/>
      <c r="J30" s="38"/>
      <c r="K30" s="36">
        <f t="shared" si="17"/>
        <v>28</v>
      </c>
      <c r="L30" s="46">
        <f t="shared" si="2"/>
        <v>28</v>
      </c>
      <c r="M30" s="36">
        <f>SUM(K24:K30)</f>
        <v>185</v>
      </c>
      <c r="N30" s="36"/>
      <c r="O30" s="36"/>
      <c r="P30" s="36"/>
      <c r="Q30" s="36">
        <f>SUM(X24:X30)</f>
        <v>12</v>
      </c>
      <c r="R30" s="36"/>
      <c r="S30" s="36"/>
      <c r="T30" s="36">
        <v>531</v>
      </c>
      <c r="U30" s="47">
        <v>210</v>
      </c>
      <c r="V30" s="47">
        <v>22</v>
      </c>
      <c r="W30" s="46">
        <f t="shared" si="15"/>
        <v>188</v>
      </c>
      <c r="X30" s="36">
        <v>2</v>
      </c>
      <c r="Y30" s="36">
        <f t="shared" si="9"/>
        <v>346</v>
      </c>
      <c r="Z30" s="36">
        <f t="shared" si="11"/>
        <v>17</v>
      </c>
      <c r="AA30" s="39">
        <f t="shared" si="12"/>
        <v>4.9132947976878611</v>
      </c>
      <c r="AB30" s="36">
        <v>20</v>
      </c>
      <c r="AC30" s="36"/>
      <c r="AD30" s="36"/>
      <c r="AE30" s="36"/>
      <c r="AF30" s="36"/>
      <c r="AG30" s="36"/>
      <c r="AH30" s="36"/>
      <c r="AI30" s="36"/>
      <c r="AJ30" s="47">
        <v>0</v>
      </c>
      <c r="AK30" s="36"/>
      <c r="AL30" s="36"/>
      <c r="AM30" s="39">
        <f t="shared" si="14"/>
        <v>3.766478342749529</v>
      </c>
      <c r="AN30" s="41"/>
      <c r="AO30" s="41">
        <f t="shared" si="16"/>
        <v>10.476190476190476</v>
      </c>
      <c r="AP30" s="41"/>
      <c r="AQ30" s="41"/>
      <c r="AR30" s="41">
        <f t="shared" si="10"/>
        <v>4.9773559077042853</v>
      </c>
      <c r="AS30" s="41">
        <f t="shared" si="13"/>
        <v>0.24455216887564407</v>
      </c>
      <c r="AT30" s="41"/>
      <c r="AU30" s="41"/>
      <c r="AV30" s="47">
        <v>0.69299999999999995</v>
      </c>
      <c r="AW30" s="48">
        <f t="shared" si="7"/>
        <v>43920</v>
      </c>
      <c r="AX30" s="48">
        <f t="shared" si="8"/>
        <v>43926</v>
      </c>
      <c r="AY30" s="47">
        <v>0.98029999999999995</v>
      </c>
      <c r="AZ30" s="47">
        <v>6.3500000000000001E-2</v>
      </c>
      <c r="BA30" s="49">
        <f t="shared" si="6"/>
        <v>10.913385826771652</v>
      </c>
      <c r="BB30" s="47">
        <v>0.93889999999999996</v>
      </c>
      <c r="BC30" s="47">
        <v>0.1681</v>
      </c>
      <c r="BD30" s="49">
        <f t="shared" ref="BD30:BD120" si="18">AV30/BC30</f>
        <v>4.1225461035098157</v>
      </c>
      <c r="BE30" s="37">
        <v>43926</v>
      </c>
      <c r="BF30" s="36">
        <f t="shared" si="0"/>
        <v>531</v>
      </c>
      <c r="BG30" s="36">
        <f t="shared" si="1"/>
        <v>20</v>
      </c>
    </row>
    <row r="31" spans="1:59" x14ac:dyDescent="0.25">
      <c r="B31" s="2">
        <v>4</v>
      </c>
      <c r="C31" s="2">
        <v>6</v>
      </c>
      <c r="D31" s="2">
        <v>30</v>
      </c>
      <c r="E31" s="92">
        <v>43927</v>
      </c>
      <c r="F31" s="12"/>
      <c r="G31" s="12"/>
      <c r="H31" s="12"/>
      <c r="I31" s="12"/>
      <c r="J31" s="12"/>
      <c r="K31" s="2">
        <f t="shared" si="17"/>
        <v>18</v>
      </c>
      <c r="L31" s="3">
        <f t="shared" si="2"/>
        <v>18</v>
      </c>
      <c r="M31" s="2"/>
      <c r="N31" s="2"/>
      <c r="O31" s="2"/>
      <c r="P31" s="2"/>
      <c r="Q31" s="2"/>
      <c r="R31" s="2"/>
      <c r="S31" s="2"/>
      <c r="T31" s="2">
        <v>549</v>
      </c>
      <c r="U31" s="1">
        <v>201</v>
      </c>
      <c r="V31" s="1">
        <v>26</v>
      </c>
      <c r="W31" s="3">
        <f t="shared" si="15"/>
        <v>175</v>
      </c>
      <c r="X31" s="2">
        <v>2</v>
      </c>
      <c r="Y31" s="2">
        <f t="shared" si="9"/>
        <v>348</v>
      </c>
      <c r="Z31" s="2">
        <f t="shared" si="11"/>
        <v>19</v>
      </c>
      <c r="AA31" s="19">
        <f t="shared" si="12"/>
        <v>5.4597701149425291</v>
      </c>
      <c r="AB31" s="2">
        <v>22</v>
      </c>
      <c r="AC31" s="2"/>
      <c r="AD31" s="2"/>
      <c r="AE31" s="2"/>
      <c r="AF31" s="2"/>
      <c r="AG31" s="2"/>
      <c r="AH31" s="2"/>
      <c r="AI31" s="2"/>
      <c r="AJ31" s="1">
        <v>7</v>
      </c>
      <c r="AK31" s="2"/>
      <c r="AL31" s="2"/>
      <c r="AM31" s="19">
        <f t="shared" si="14"/>
        <v>4.007285974499089</v>
      </c>
      <c r="AN31" s="22"/>
      <c r="AO31" s="22">
        <f t="shared" si="16"/>
        <v>12.935323383084576</v>
      </c>
      <c r="AP31" s="22"/>
      <c r="AQ31" s="22"/>
      <c r="AR31" s="22">
        <f t="shared" si="10"/>
        <v>5.0061267511014194</v>
      </c>
      <c r="AS31" s="22">
        <f t="shared" si="13"/>
        <v>0.27332301227277866</v>
      </c>
      <c r="AT31" s="22"/>
      <c r="AU31" s="22"/>
      <c r="AV31" s="1">
        <v>0.69299999999999995</v>
      </c>
      <c r="AW31" s="25">
        <f t="shared" si="7"/>
        <v>43921</v>
      </c>
      <c r="AX31" s="25">
        <f t="shared" si="8"/>
        <v>43927</v>
      </c>
      <c r="AY31" s="1">
        <v>0.98499999999999999</v>
      </c>
      <c r="AZ31" s="1">
        <v>5.3999999999999999E-2</v>
      </c>
      <c r="BA31" s="35">
        <f t="shared" si="6"/>
        <v>12.833333333333332</v>
      </c>
      <c r="BB31" s="1">
        <v>0.96350000000000002</v>
      </c>
      <c r="BC31" s="1">
        <v>0.1789</v>
      </c>
      <c r="BD31" s="35">
        <f t="shared" si="18"/>
        <v>3.8736724427054217</v>
      </c>
      <c r="BE31" s="4">
        <v>43927</v>
      </c>
      <c r="BF31" s="2">
        <f t="shared" si="0"/>
        <v>549</v>
      </c>
      <c r="BG31" s="2">
        <f t="shared" si="1"/>
        <v>22</v>
      </c>
    </row>
    <row r="32" spans="1:59" x14ac:dyDescent="0.25">
      <c r="B32" s="2">
        <v>4</v>
      </c>
      <c r="C32" s="2">
        <v>7</v>
      </c>
      <c r="D32" s="2">
        <v>31</v>
      </c>
      <c r="E32" s="92">
        <v>43928</v>
      </c>
      <c r="F32" s="12"/>
      <c r="G32" s="12"/>
      <c r="H32" s="12"/>
      <c r="I32" s="12"/>
      <c r="J32" s="12"/>
      <c r="K32" s="2">
        <f t="shared" si="17"/>
        <v>16</v>
      </c>
      <c r="L32" s="3">
        <f t="shared" si="2"/>
        <v>16</v>
      </c>
      <c r="M32" s="2"/>
      <c r="N32" s="2"/>
      <c r="O32" s="2"/>
      <c r="P32" s="2"/>
      <c r="Q32" s="2"/>
      <c r="R32" s="2"/>
      <c r="S32" s="2"/>
      <c r="T32" s="2">
        <v>565</v>
      </c>
      <c r="U32" s="1">
        <v>201</v>
      </c>
      <c r="V32" s="1">
        <v>26</v>
      </c>
      <c r="W32" s="3">
        <f t="shared" si="15"/>
        <v>175</v>
      </c>
      <c r="X32" s="2">
        <v>1</v>
      </c>
      <c r="Y32" s="2">
        <f t="shared" si="9"/>
        <v>347</v>
      </c>
      <c r="Z32" s="2">
        <f t="shared" si="11"/>
        <v>20</v>
      </c>
      <c r="AA32" s="19">
        <f t="shared" si="12"/>
        <v>5.7636887608069163</v>
      </c>
      <c r="AB32" s="2">
        <v>23</v>
      </c>
      <c r="AC32" s="2"/>
      <c r="AD32" s="2"/>
      <c r="AE32" s="2"/>
      <c r="AF32" s="2"/>
      <c r="AG32" s="2"/>
      <c r="AH32" s="2"/>
      <c r="AI32" s="2"/>
      <c r="AJ32" s="1">
        <v>1</v>
      </c>
      <c r="AK32" s="2"/>
      <c r="AL32" s="2"/>
      <c r="AM32" s="19">
        <f t="shared" si="14"/>
        <v>4.0707964601769913</v>
      </c>
      <c r="AN32" s="22"/>
      <c r="AO32" s="22">
        <f t="shared" si="16"/>
        <v>12.935323383084576</v>
      </c>
      <c r="AP32" s="22"/>
      <c r="AQ32" s="22"/>
      <c r="AR32" s="22">
        <f t="shared" si="10"/>
        <v>4.9917413294028528</v>
      </c>
      <c r="AS32" s="22">
        <f t="shared" si="13"/>
        <v>0.28770843397134599</v>
      </c>
      <c r="AT32" s="22"/>
      <c r="AU32" s="22"/>
      <c r="AV32" s="1">
        <v>0.69299999999999995</v>
      </c>
      <c r="AW32" s="25">
        <f t="shared" si="7"/>
        <v>43922</v>
      </c>
      <c r="AX32" s="25">
        <f t="shared" si="8"/>
        <v>43928</v>
      </c>
      <c r="AY32" s="1">
        <v>0.97460000000000002</v>
      </c>
      <c r="AZ32" s="1">
        <v>4.7600000000000003E-2</v>
      </c>
      <c r="BA32" s="35">
        <f t="shared" si="6"/>
        <v>14.558823529411763</v>
      </c>
      <c r="BB32" s="1">
        <v>0.32800000000000001</v>
      </c>
      <c r="BC32" s="1">
        <v>0.1583</v>
      </c>
      <c r="BD32" s="35">
        <f t="shared" si="18"/>
        <v>4.3777637397346805</v>
      </c>
      <c r="BE32" s="4">
        <v>43928</v>
      </c>
      <c r="BF32" s="2">
        <f t="shared" si="0"/>
        <v>565</v>
      </c>
      <c r="BG32" s="2">
        <f t="shared" si="1"/>
        <v>23</v>
      </c>
    </row>
    <row r="33" spans="1:59" x14ac:dyDescent="0.25">
      <c r="B33" s="2">
        <v>4</v>
      </c>
      <c r="C33" s="2">
        <v>8</v>
      </c>
      <c r="D33" s="2">
        <v>32</v>
      </c>
      <c r="E33" s="92">
        <v>43929</v>
      </c>
      <c r="F33" s="12"/>
      <c r="G33" s="12"/>
      <c r="H33" s="12"/>
      <c r="I33" s="12"/>
      <c r="J33" s="12"/>
      <c r="K33" s="2">
        <f t="shared" si="17"/>
        <v>28</v>
      </c>
      <c r="L33" s="3">
        <f t="shared" si="2"/>
        <v>28</v>
      </c>
      <c r="M33" s="2"/>
      <c r="N33" s="2"/>
      <c r="O33" s="2"/>
      <c r="P33" s="2"/>
      <c r="Q33" s="2"/>
      <c r="R33" s="2"/>
      <c r="S33" s="2"/>
      <c r="T33" s="2">
        <v>593</v>
      </c>
      <c r="U33" s="1">
        <v>233</v>
      </c>
      <c r="V33" s="1">
        <v>27</v>
      </c>
      <c r="W33" s="3">
        <f t="shared" si="15"/>
        <v>206</v>
      </c>
      <c r="X33" s="2">
        <v>1</v>
      </c>
      <c r="Y33" s="2">
        <f t="shared" si="9"/>
        <v>351</v>
      </c>
      <c r="Z33" s="2">
        <f t="shared" si="11"/>
        <v>21</v>
      </c>
      <c r="AA33" s="19">
        <f t="shared" si="12"/>
        <v>5.982905982905983</v>
      </c>
      <c r="AB33" s="2">
        <v>24</v>
      </c>
      <c r="AC33" s="2"/>
      <c r="AD33" s="2"/>
      <c r="AE33" s="2"/>
      <c r="AF33" s="2"/>
      <c r="AG33" s="2"/>
      <c r="AH33" s="2"/>
      <c r="AI33" s="2"/>
      <c r="AJ33" s="1">
        <v>1</v>
      </c>
      <c r="AK33" s="2"/>
      <c r="AL33" s="2"/>
      <c r="AM33" s="19">
        <f t="shared" si="14"/>
        <v>4.0472175379426645</v>
      </c>
      <c r="AN33" s="22"/>
      <c r="AO33" s="22">
        <f t="shared" si="16"/>
        <v>11.587982832618025</v>
      </c>
      <c r="AP33" s="22"/>
      <c r="AQ33" s="22"/>
      <c r="AR33" s="22">
        <f t="shared" si="10"/>
        <v>5.0492830161971218</v>
      </c>
      <c r="AS33" s="22">
        <f t="shared" si="13"/>
        <v>0.30209385566991326</v>
      </c>
      <c r="AT33" s="22"/>
      <c r="AU33" s="22"/>
      <c r="AV33" s="1">
        <v>0.69299999999999995</v>
      </c>
      <c r="AW33" s="25">
        <f t="shared" si="7"/>
        <v>43923</v>
      </c>
      <c r="AX33" s="25">
        <f t="shared" si="8"/>
        <v>43929</v>
      </c>
      <c r="AY33" s="1">
        <v>0.99119999999999997</v>
      </c>
      <c r="AZ33" s="1">
        <v>4.19E-2</v>
      </c>
      <c r="BA33" s="35">
        <f t="shared" si="6"/>
        <v>16.539379474940333</v>
      </c>
      <c r="BB33" s="1">
        <v>0.86439999999999995</v>
      </c>
      <c r="BC33" s="1">
        <v>0.13639999999999999</v>
      </c>
      <c r="BD33" s="35">
        <f t="shared" si="18"/>
        <v>5.0806451612903221</v>
      </c>
      <c r="BE33" s="4">
        <v>43929</v>
      </c>
      <c r="BF33" s="2">
        <f t="shared" si="0"/>
        <v>593</v>
      </c>
      <c r="BG33" s="2">
        <f t="shared" si="1"/>
        <v>24</v>
      </c>
    </row>
    <row r="34" spans="1:59" x14ac:dyDescent="0.25">
      <c r="B34" s="2">
        <v>4</v>
      </c>
      <c r="C34" s="2">
        <v>9</v>
      </c>
      <c r="D34" s="2">
        <v>33</v>
      </c>
      <c r="E34" s="92">
        <v>43930</v>
      </c>
      <c r="F34" s="12"/>
      <c r="G34" s="12"/>
      <c r="H34" s="12"/>
      <c r="I34" s="12"/>
      <c r="J34" s="12"/>
      <c r="K34" s="2">
        <f t="shared" si="17"/>
        <v>25</v>
      </c>
      <c r="L34" s="3">
        <f t="shared" si="2"/>
        <v>25</v>
      </c>
      <c r="M34" s="2"/>
      <c r="N34" s="2"/>
      <c r="O34" s="2"/>
      <c r="P34" s="2"/>
      <c r="Q34" s="2"/>
      <c r="R34" s="2"/>
      <c r="S34" s="2"/>
      <c r="T34" s="2">
        <v>618</v>
      </c>
      <c r="U34" s="1"/>
      <c r="V34" s="1">
        <v>32</v>
      </c>
      <c r="W34" s="1"/>
      <c r="X34" s="2">
        <v>0</v>
      </c>
      <c r="Y34" s="2">
        <f t="shared" si="9"/>
        <v>354</v>
      </c>
      <c r="Z34" s="2">
        <f t="shared" si="11"/>
        <v>21</v>
      </c>
      <c r="AA34" s="19">
        <f t="shared" si="12"/>
        <v>5.9322033898305087</v>
      </c>
      <c r="AB34" s="2">
        <v>24</v>
      </c>
      <c r="AC34" s="2"/>
      <c r="AD34" s="2"/>
      <c r="AE34" s="2"/>
      <c r="AF34" s="2"/>
      <c r="AG34" s="2"/>
      <c r="AH34" s="2"/>
      <c r="AI34" s="2"/>
      <c r="AJ34" s="1">
        <v>1</v>
      </c>
      <c r="AK34" s="2"/>
      <c r="AL34" s="2"/>
      <c r="AM34" s="19">
        <f t="shared" si="14"/>
        <v>3.8834951456310676</v>
      </c>
      <c r="AN34" s="22"/>
      <c r="AO34" s="22"/>
      <c r="AP34" s="22"/>
      <c r="AQ34" s="22"/>
      <c r="AR34" s="22">
        <f t="shared" si="10"/>
        <v>5.0924392812928234</v>
      </c>
      <c r="AS34" s="22">
        <f t="shared" si="13"/>
        <v>0.30209385566991326</v>
      </c>
      <c r="AT34" s="22"/>
      <c r="AU34" s="22"/>
      <c r="AV34" s="1">
        <v>0.69299999999999995</v>
      </c>
      <c r="AW34" s="25">
        <f t="shared" si="7"/>
        <v>43924</v>
      </c>
      <c r="AX34" s="25">
        <f t="shared" si="8"/>
        <v>43930</v>
      </c>
      <c r="AY34" s="1">
        <v>0.99570000000000003</v>
      </c>
      <c r="AZ34" s="1">
        <v>3.9899999999999998E-2</v>
      </c>
      <c r="BA34" s="35">
        <f t="shared" si="6"/>
        <v>17.368421052631579</v>
      </c>
      <c r="BB34" s="1">
        <v>0.84189999999999998</v>
      </c>
      <c r="BC34" s="1">
        <v>8.3299999999999999E-2</v>
      </c>
      <c r="BD34" s="35">
        <f t="shared" si="18"/>
        <v>8.3193277310924358</v>
      </c>
      <c r="BE34" s="4">
        <v>43930</v>
      </c>
      <c r="BF34" s="2">
        <f t="shared" si="0"/>
        <v>618</v>
      </c>
      <c r="BG34" s="2">
        <f t="shared" si="1"/>
        <v>24</v>
      </c>
    </row>
    <row r="35" spans="1:59" x14ac:dyDescent="0.25">
      <c r="B35" s="2">
        <v>4</v>
      </c>
      <c r="C35" s="2">
        <v>10</v>
      </c>
      <c r="D35" s="2">
        <v>34</v>
      </c>
      <c r="E35" s="92">
        <v>43931</v>
      </c>
      <c r="F35" s="12"/>
      <c r="G35" s="12"/>
      <c r="H35" s="12"/>
      <c r="I35" s="12"/>
      <c r="J35" s="12"/>
      <c r="K35" s="2">
        <f t="shared" si="17"/>
        <v>17</v>
      </c>
      <c r="L35" s="3">
        <f t="shared" si="2"/>
        <v>17</v>
      </c>
      <c r="M35" s="2"/>
      <c r="N35" s="2"/>
      <c r="O35" s="2"/>
      <c r="P35" s="2"/>
      <c r="Q35" s="2"/>
      <c r="R35" s="2"/>
      <c r="S35" s="2"/>
      <c r="T35" s="2">
        <v>635</v>
      </c>
      <c r="U35" s="1">
        <v>231</v>
      </c>
      <c r="V35" s="1"/>
      <c r="W35" s="1"/>
      <c r="X35" s="2">
        <v>2</v>
      </c>
      <c r="Y35" s="2">
        <f t="shared" si="9"/>
        <v>342</v>
      </c>
      <c r="Z35" s="2">
        <f t="shared" si="11"/>
        <v>23</v>
      </c>
      <c r="AA35" s="19">
        <f t="shared" si="12"/>
        <v>6.7251461988304087</v>
      </c>
      <c r="AB35" s="2">
        <v>26</v>
      </c>
      <c r="AC35" s="2"/>
      <c r="AD35" s="2"/>
      <c r="AE35" s="2"/>
      <c r="AF35" s="2"/>
      <c r="AG35" s="2"/>
      <c r="AH35" s="2"/>
      <c r="AI35" s="2"/>
      <c r="AJ35" s="1">
        <v>0</v>
      </c>
      <c r="AK35" s="2"/>
      <c r="AL35" s="2"/>
      <c r="AM35" s="19">
        <f t="shared" si="14"/>
        <v>4.0944881889763778</v>
      </c>
      <c r="AN35" s="22"/>
      <c r="AO35" s="22"/>
      <c r="AP35" s="22"/>
      <c r="AQ35" s="22"/>
      <c r="AR35" s="22">
        <f t="shared" si="10"/>
        <v>4.9198142209100162</v>
      </c>
      <c r="AS35" s="22">
        <f t="shared" si="13"/>
        <v>0.33086469906704785</v>
      </c>
      <c r="AT35" s="22"/>
      <c r="AU35" s="22"/>
      <c r="AV35" s="1">
        <v>0.69299999999999995</v>
      </c>
      <c r="AW35" s="25">
        <f t="shared" si="7"/>
        <v>43925</v>
      </c>
      <c r="AX35" s="25">
        <f t="shared" si="8"/>
        <v>43931</v>
      </c>
      <c r="AY35" s="1">
        <v>0.99399999999999999</v>
      </c>
      <c r="AZ35" s="1">
        <v>3.8600000000000002E-2</v>
      </c>
      <c r="BA35" s="35">
        <f t="shared" si="6"/>
        <v>17.953367875647665</v>
      </c>
      <c r="BB35" s="1">
        <v>0.92610000000000003</v>
      </c>
      <c r="BC35" s="1">
        <v>5.5500000000000001E-2</v>
      </c>
      <c r="BD35" s="35">
        <f t="shared" si="18"/>
        <v>12.486486486486486</v>
      </c>
      <c r="BE35" s="4">
        <v>43931</v>
      </c>
      <c r="BF35" s="2">
        <f t="shared" si="0"/>
        <v>635</v>
      </c>
      <c r="BG35" s="2">
        <f t="shared" si="1"/>
        <v>26</v>
      </c>
    </row>
    <row r="36" spans="1:59" x14ac:dyDescent="0.25">
      <c r="B36" s="2">
        <v>4</v>
      </c>
      <c r="C36" s="2">
        <v>11</v>
      </c>
      <c r="D36" s="2">
        <v>35</v>
      </c>
      <c r="E36" s="92">
        <v>43932</v>
      </c>
      <c r="F36" s="12"/>
      <c r="G36" s="12"/>
      <c r="H36" s="12"/>
      <c r="I36" s="12"/>
      <c r="J36" s="12"/>
      <c r="K36" s="2">
        <f t="shared" si="17"/>
        <v>26</v>
      </c>
      <c r="L36" s="3">
        <f t="shared" si="2"/>
        <v>26</v>
      </c>
      <c r="M36" s="2"/>
      <c r="N36" s="2"/>
      <c r="O36" s="2"/>
      <c r="P36" s="2"/>
      <c r="Q36" s="2"/>
      <c r="R36" s="2"/>
      <c r="S36" s="2"/>
      <c r="T36" s="2">
        <v>661</v>
      </c>
      <c r="U36" s="2"/>
      <c r="V36" s="1">
        <v>35</v>
      </c>
      <c r="W36" s="1"/>
      <c r="X36" s="2">
        <v>3</v>
      </c>
      <c r="Y36" s="2">
        <f t="shared" si="9"/>
        <v>330</v>
      </c>
      <c r="Z36" s="2">
        <f t="shared" si="11"/>
        <v>22</v>
      </c>
      <c r="AA36" s="19">
        <f t="shared" si="12"/>
        <v>6.666666666666667</v>
      </c>
      <c r="AB36" s="2">
        <v>29</v>
      </c>
      <c r="AC36" s="2"/>
      <c r="AD36" s="2"/>
      <c r="AE36" s="2"/>
      <c r="AF36" s="2"/>
      <c r="AG36" s="2"/>
      <c r="AH36" s="2"/>
      <c r="AI36" s="2"/>
      <c r="AJ36" s="1">
        <v>3</v>
      </c>
      <c r="AK36" s="2"/>
      <c r="AL36" s="2"/>
      <c r="AM36" s="19">
        <f t="shared" si="14"/>
        <v>4.3872919818456886</v>
      </c>
      <c r="AN36" s="22"/>
      <c r="AO36" s="22"/>
      <c r="AP36" s="22"/>
      <c r="AQ36" s="22"/>
      <c r="AR36" s="22">
        <f t="shared" si="10"/>
        <v>4.7471891605272081</v>
      </c>
      <c r="AS36" s="22">
        <f t="shared" si="13"/>
        <v>0.31647927736848053</v>
      </c>
      <c r="AT36" s="22"/>
      <c r="AU36" s="22"/>
      <c r="AV36" s="1">
        <v>0.69299999999999995</v>
      </c>
      <c r="AW36" s="25">
        <f t="shared" si="7"/>
        <v>43926</v>
      </c>
      <c r="AX36" s="25">
        <f t="shared" si="8"/>
        <v>43932</v>
      </c>
      <c r="AY36" s="1">
        <v>0.99609999999999999</v>
      </c>
      <c r="AZ36" s="1">
        <v>3.7100000000000001E-2</v>
      </c>
      <c r="BA36" s="35">
        <f t="shared" si="6"/>
        <v>18.679245283018865</v>
      </c>
      <c r="BB36" s="1">
        <v>0.93910000000000005</v>
      </c>
      <c r="BC36" s="1">
        <v>5.33E-2</v>
      </c>
      <c r="BD36" s="35">
        <f t="shared" si="18"/>
        <v>13.001876172607879</v>
      </c>
      <c r="BE36" s="4">
        <v>43932</v>
      </c>
      <c r="BF36" s="2">
        <f t="shared" si="0"/>
        <v>661</v>
      </c>
      <c r="BG36" s="2">
        <f t="shared" si="1"/>
        <v>29</v>
      </c>
    </row>
    <row r="37" spans="1:59" s="46" customFormat="1" x14ac:dyDescent="0.25">
      <c r="A37" s="53" t="s">
        <v>44</v>
      </c>
      <c r="B37" s="36">
        <v>4</v>
      </c>
      <c r="C37" s="36">
        <v>12</v>
      </c>
      <c r="D37" s="36">
        <v>36</v>
      </c>
      <c r="E37" s="91">
        <v>43933</v>
      </c>
      <c r="F37" s="38"/>
      <c r="G37" s="38"/>
      <c r="H37" s="38"/>
      <c r="I37" s="38"/>
      <c r="J37" s="38"/>
      <c r="K37" s="36">
        <f t="shared" si="17"/>
        <v>14</v>
      </c>
      <c r="L37" s="46">
        <f t="shared" si="2"/>
        <v>14</v>
      </c>
      <c r="M37" s="36">
        <f>SUM(K31:K37)</f>
        <v>144</v>
      </c>
      <c r="N37" s="36"/>
      <c r="O37" s="36"/>
      <c r="P37" s="36"/>
      <c r="Q37" s="36">
        <f>SUM(X31:X37)</f>
        <v>10</v>
      </c>
      <c r="R37" s="36"/>
      <c r="S37" s="36"/>
      <c r="T37" s="36">
        <v>675</v>
      </c>
      <c r="U37" s="36"/>
      <c r="V37" s="47">
        <v>36</v>
      </c>
      <c r="W37" s="47"/>
      <c r="X37" s="36">
        <v>1</v>
      </c>
      <c r="Y37" s="36">
        <f t="shared" si="9"/>
        <v>329</v>
      </c>
      <c r="Z37" s="36">
        <f t="shared" si="11"/>
        <v>22</v>
      </c>
      <c r="AA37" s="39">
        <f t="shared" si="12"/>
        <v>6.6869300911854097</v>
      </c>
      <c r="AB37" s="36">
        <v>30</v>
      </c>
      <c r="AC37" s="36"/>
      <c r="AD37" s="36"/>
      <c r="AE37" s="36"/>
      <c r="AF37" s="36"/>
      <c r="AG37" s="36"/>
      <c r="AH37" s="36"/>
      <c r="AI37" s="36"/>
      <c r="AJ37" s="47">
        <v>0</v>
      </c>
      <c r="AK37" s="36"/>
      <c r="AL37" s="36"/>
      <c r="AM37" s="39">
        <f t="shared" si="14"/>
        <v>4.4444444444444446</v>
      </c>
      <c r="AN37" s="41"/>
      <c r="AO37" s="41"/>
      <c r="AP37" s="41"/>
      <c r="AQ37" s="41"/>
      <c r="AR37" s="41">
        <f t="shared" si="10"/>
        <v>4.7328037388286415</v>
      </c>
      <c r="AS37" s="41">
        <f t="shared" si="13"/>
        <v>0.31647927736848053</v>
      </c>
      <c r="AT37" s="41"/>
      <c r="AU37" s="41"/>
      <c r="AV37" s="47">
        <v>0.69299999999999995</v>
      </c>
      <c r="AW37" s="48">
        <f t="shared" si="7"/>
        <v>43927</v>
      </c>
      <c r="AX37" s="48">
        <f t="shared" si="8"/>
        <v>43933</v>
      </c>
      <c r="AY37" s="47">
        <v>0.99160000000000004</v>
      </c>
      <c r="AZ37" s="47">
        <v>3.5799999999999998E-2</v>
      </c>
      <c r="BA37" s="49">
        <f t="shared" si="6"/>
        <v>19.35754189944134</v>
      </c>
      <c r="BB37" s="47">
        <v>0.93969999999999998</v>
      </c>
      <c r="BC37" s="47">
        <v>5.2600000000000001E-2</v>
      </c>
      <c r="BD37" s="49">
        <f t="shared" si="18"/>
        <v>13.174904942965778</v>
      </c>
      <c r="BE37" s="37">
        <v>43933</v>
      </c>
      <c r="BF37" s="36">
        <f t="shared" si="0"/>
        <v>675</v>
      </c>
      <c r="BG37" s="36">
        <f t="shared" si="1"/>
        <v>30</v>
      </c>
    </row>
    <row r="38" spans="1:59" x14ac:dyDescent="0.25">
      <c r="B38" s="2">
        <v>4</v>
      </c>
      <c r="C38" s="2">
        <v>13</v>
      </c>
      <c r="D38" s="2">
        <v>37</v>
      </c>
      <c r="E38" s="92">
        <v>43934</v>
      </c>
      <c r="F38" s="12"/>
      <c r="G38" s="12"/>
      <c r="H38" s="12"/>
      <c r="I38" s="12"/>
      <c r="J38" s="12"/>
      <c r="K38" s="2">
        <f t="shared" si="17"/>
        <v>10</v>
      </c>
      <c r="L38" s="3">
        <f t="shared" si="2"/>
        <v>10</v>
      </c>
      <c r="M38" s="2"/>
      <c r="N38" s="2"/>
      <c r="O38" s="2"/>
      <c r="P38" s="2"/>
      <c r="Q38" s="2"/>
      <c r="R38" s="2"/>
      <c r="S38" s="2"/>
      <c r="T38" s="2">
        <v>685</v>
      </c>
      <c r="U38" s="2"/>
      <c r="V38" s="1"/>
      <c r="W38" s="1"/>
      <c r="X38" s="2">
        <v>3</v>
      </c>
      <c r="Y38" s="2">
        <f t="shared" si="9"/>
        <v>326</v>
      </c>
      <c r="Z38" s="2">
        <f t="shared" si="11"/>
        <v>25</v>
      </c>
      <c r="AA38" s="19">
        <f t="shared" si="12"/>
        <v>7.6687116564417179</v>
      </c>
      <c r="AB38" s="2">
        <v>33</v>
      </c>
      <c r="AC38" s="2"/>
      <c r="AD38" s="2"/>
      <c r="AE38" s="2"/>
      <c r="AF38" s="2"/>
      <c r="AG38" s="2"/>
      <c r="AH38" s="2"/>
      <c r="AI38" s="2"/>
      <c r="AJ38" s="1">
        <v>0</v>
      </c>
      <c r="AK38" s="2"/>
      <c r="AL38" s="2"/>
      <c r="AM38" s="19">
        <f t="shared" si="14"/>
        <v>4.8175182481751824</v>
      </c>
      <c r="AN38" s="22"/>
      <c r="AO38" s="22"/>
      <c r="AP38" s="22"/>
      <c r="AQ38" s="22"/>
      <c r="AR38" s="22">
        <f t="shared" si="10"/>
        <v>4.689647473732939</v>
      </c>
      <c r="AS38" s="22">
        <f t="shared" si="13"/>
        <v>0.35963554246418244</v>
      </c>
      <c r="AT38" s="22"/>
      <c r="AU38" s="22"/>
      <c r="AV38" s="1">
        <v>0.69299999999999995</v>
      </c>
      <c r="AW38" s="25">
        <f t="shared" si="7"/>
        <v>43928</v>
      </c>
      <c r="AX38" s="25">
        <f t="shared" si="8"/>
        <v>43934</v>
      </c>
      <c r="AY38" s="1">
        <v>0.97399999999999998</v>
      </c>
      <c r="AZ38" s="1">
        <v>3.2300000000000002E-2</v>
      </c>
      <c r="BA38" s="35">
        <f t="shared" si="6"/>
        <v>21.455108359133124</v>
      </c>
      <c r="BB38" s="1">
        <v>0.95109999999999995</v>
      </c>
      <c r="BC38" s="1">
        <v>6.1400000000000003E-2</v>
      </c>
      <c r="BD38" s="35">
        <f t="shared" si="18"/>
        <v>11.286644951140063</v>
      </c>
      <c r="BE38" s="4">
        <v>43934</v>
      </c>
      <c r="BF38" s="2">
        <f t="shared" si="0"/>
        <v>685</v>
      </c>
      <c r="BG38" s="2">
        <f t="shared" si="1"/>
        <v>33</v>
      </c>
    </row>
    <row r="39" spans="1:59" x14ac:dyDescent="0.25">
      <c r="B39" s="2">
        <v>4</v>
      </c>
      <c r="C39" s="2">
        <v>14</v>
      </c>
      <c r="D39" s="2">
        <v>38</v>
      </c>
      <c r="E39" s="92">
        <v>43935</v>
      </c>
      <c r="F39" s="12"/>
      <c r="G39" s="12"/>
      <c r="H39" s="12"/>
      <c r="I39" s="12"/>
      <c r="J39" s="12"/>
      <c r="K39" s="2">
        <f t="shared" si="17"/>
        <v>28</v>
      </c>
      <c r="L39" s="3">
        <f t="shared" si="2"/>
        <v>28</v>
      </c>
      <c r="M39" s="2"/>
      <c r="N39" s="2"/>
      <c r="O39" s="2"/>
      <c r="P39" s="2"/>
      <c r="Q39" s="2"/>
      <c r="R39" s="2"/>
      <c r="S39" s="2"/>
      <c r="T39" s="2">
        <v>713</v>
      </c>
      <c r="U39" s="2"/>
      <c r="V39" s="1">
        <v>29</v>
      </c>
      <c r="W39" s="1"/>
      <c r="X39" s="2">
        <v>2</v>
      </c>
      <c r="Y39" s="2">
        <f t="shared" si="9"/>
        <v>314</v>
      </c>
      <c r="Z39" s="2">
        <f t="shared" si="11"/>
        <v>27</v>
      </c>
      <c r="AA39" s="19">
        <f t="shared" si="12"/>
        <v>8.598726114649681</v>
      </c>
      <c r="AB39" s="2">
        <v>35</v>
      </c>
      <c r="AC39" s="2"/>
      <c r="AD39" s="2"/>
      <c r="AE39" s="2"/>
      <c r="AF39" s="2"/>
      <c r="AG39" s="2"/>
      <c r="AH39" s="2"/>
      <c r="AI39" s="2"/>
      <c r="AJ39" s="1">
        <v>1</v>
      </c>
      <c r="AK39" s="2"/>
      <c r="AL39" s="2"/>
      <c r="AM39" s="19">
        <f t="shared" si="14"/>
        <v>4.9088359046283312</v>
      </c>
      <c r="AN39" s="22"/>
      <c r="AO39" s="22"/>
      <c r="AP39" s="22"/>
      <c r="AQ39" s="22"/>
      <c r="AR39" s="22">
        <f t="shared" si="10"/>
        <v>4.5170224133501318</v>
      </c>
      <c r="AS39" s="22">
        <f t="shared" si="13"/>
        <v>0.38840638586131704</v>
      </c>
      <c r="AT39" s="22"/>
      <c r="AU39" s="22"/>
      <c r="AV39" s="1">
        <v>0.69299999999999995</v>
      </c>
      <c r="AW39" s="25">
        <f t="shared" si="7"/>
        <v>43929</v>
      </c>
      <c r="AX39" s="25">
        <f t="shared" si="8"/>
        <v>43935</v>
      </c>
      <c r="AY39" s="1">
        <v>0.98499999999999999</v>
      </c>
      <c r="AZ39" s="1">
        <v>2.93E-2</v>
      </c>
      <c r="BA39" s="35">
        <f t="shared" si="6"/>
        <v>23.651877133105799</v>
      </c>
      <c r="BB39" s="1">
        <v>0.97350000000000003</v>
      </c>
      <c r="BC39" s="1">
        <v>6.83E-2</v>
      </c>
      <c r="BD39" s="35">
        <f t="shared" si="18"/>
        <v>10.14641288433382</v>
      </c>
      <c r="BE39" s="4">
        <v>43935</v>
      </c>
      <c r="BF39" s="2">
        <f t="shared" si="0"/>
        <v>713</v>
      </c>
      <c r="BG39" s="2">
        <f t="shared" si="1"/>
        <v>35</v>
      </c>
    </row>
    <row r="40" spans="1:59" x14ac:dyDescent="0.25">
      <c r="B40" s="2">
        <v>4</v>
      </c>
      <c r="C40" s="2">
        <v>15</v>
      </c>
      <c r="D40" s="2">
        <v>39</v>
      </c>
      <c r="E40" s="92">
        <v>43936</v>
      </c>
      <c r="F40" s="12"/>
      <c r="G40" s="12"/>
      <c r="H40" s="12"/>
      <c r="I40" s="12"/>
      <c r="J40" s="12"/>
      <c r="K40" s="2">
        <f t="shared" si="17"/>
        <v>34</v>
      </c>
      <c r="L40" s="3">
        <f t="shared" si="2"/>
        <v>34</v>
      </c>
      <c r="M40" s="2"/>
      <c r="N40" s="2"/>
      <c r="O40" s="2"/>
      <c r="P40" s="2"/>
      <c r="Q40" s="2"/>
      <c r="R40" s="2"/>
      <c r="S40" s="2"/>
      <c r="T40" s="2">
        <v>747</v>
      </c>
      <c r="U40" s="2"/>
      <c r="V40" s="1">
        <v>39</v>
      </c>
      <c r="W40" s="1"/>
      <c r="X40" s="2">
        <v>1</v>
      </c>
      <c r="Y40" s="2">
        <f t="shared" si="9"/>
        <v>325</v>
      </c>
      <c r="Z40" s="2">
        <f t="shared" si="11"/>
        <v>26</v>
      </c>
      <c r="AA40" s="19">
        <f t="shared" si="12"/>
        <v>8</v>
      </c>
      <c r="AB40" s="2">
        <v>36</v>
      </c>
      <c r="AC40" s="2"/>
      <c r="AD40" s="2"/>
      <c r="AE40" s="2"/>
      <c r="AF40" s="2"/>
      <c r="AG40" s="2"/>
      <c r="AH40" s="2"/>
      <c r="AI40" s="2"/>
      <c r="AJ40" s="1">
        <v>2</v>
      </c>
      <c r="AK40" s="2"/>
      <c r="AL40" s="2"/>
      <c r="AM40" s="19">
        <f t="shared" si="14"/>
        <v>4.8192771084337354</v>
      </c>
      <c r="AN40" s="22"/>
      <c r="AO40" s="22"/>
      <c r="AP40" s="22"/>
      <c r="AQ40" s="22"/>
      <c r="AR40" s="22">
        <f t="shared" si="10"/>
        <v>4.6752620520343724</v>
      </c>
      <c r="AS40" s="22">
        <f t="shared" si="13"/>
        <v>0.37402096416274977</v>
      </c>
      <c r="AT40" s="22"/>
      <c r="AU40" s="22"/>
      <c r="AV40" s="1">
        <v>0.69299999999999995</v>
      </c>
      <c r="AW40" s="25">
        <f t="shared" si="7"/>
        <v>43930</v>
      </c>
      <c r="AX40" s="25">
        <f t="shared" si="8"/>
        <v>43936</v>
      </c>
      <c r="AY40" s="1">
        <v>0.98129999999999995</v>
      </c>
      <c r="AZ40" s="1">
        <v>2.9899999999999999E-2</v>
      </c>
      <c r="BA40" s="35">
        <f t="shared" si="6"/>
        <v>23.177257525083611</v>
      </c>
      <c r="BB40" s="1">
        <v>0.97860000000000003</v>
      </c>
      <c r="BC40" s="1">
        <v>6.93E-2</v>
      </c>
      <c r="BD40" s="35">
        <f t="shared" si="18"/>
        <v>10</v>
      </c>
      <c r="BE40" s="4">
        <v>43936</v>
      </c>
      <c r="BF40" s="2">
        <f t="shared" si="0"/>
        <v>747</v>
      </c>
      <c r="BG40" s="2">
        <f t="shared" si="1"/>
        <v>36</v>
      </c>
    </row>
    <row r="41" spans="1:59" x14ac:dyDescent="0.25">
      <c r="B41" s="2">
        <v>4</v>
      </c>
      <c r="C41" s="2">
        <v>16</v>
      </c>
      <c r="D41" s="2">
        <v>40</v>
      </c>
      <c r="E41" s="92">
        <v>43937</v>
      </c>
      <c r="F41" s="12"/>
      <c r="G41" s="12"/>
      <c r="H41" s="12"/>
      <c r="I41" s="12"/>
      <c r="J41" s="12"/>
      <c r="K41" s="2">
        <f t="shared" si="17"/>
        <v>53</v>
      </c>
      <c r="L41" s="3">
        <f t="shared" si="2"/>
        <v>53</v>
      </c>
      <c r="M41" s="2"/>
      <c r="N41" s="2"/>
      <c r="O41" s="2"/>
      <c r="P41" s="2"/>
      <c r="Q41" s="2"/>
      <c r="R41" s="2"/>
      <c r="S41" s="2"/>
      <c r="T41" s="2">
        <v>800</v>
      </c>
      <c r="U41" s="2"/>
      <c r="V41" s="1">
        <v>37</v>
      </c>
      <c r="W41" s="1"/>
      <c r="X41" s="2">
        <v>2</v>
      </c>
      <c r="Y41" s="2">
        <f t="shared" si="9"/>
        <v>343</v>
      </c>
      <c r="Z41" s="2">
        <f t="shared" si="11"/>
        <v>28</v>
      </c>
      <c r="AA41" s="19">
        <f t="shared" si="12"/>
        <v>8.1632653061224492</v>
      </c>
      <c r="AB41" s="2">
        <v>38</v>
      </c>
      <c r="AC41" s="2"/>
      <c r="AD41" s="2"/>
      <c r="AE41" s="2"/>
      <c r="AF41" s="2"/>
      <c r="AG41" s="2"/>
      <c r="AH41" s="2"/>
      <c r="AI41" s="2"/>
      <c r="AJ41" s="1">
        <v>9</v>
      </c>
      <c r="AK41" s="2"/>
      <c r="AL41" s="2"/>
      <c r="AM41" s="19">
        <f t="shared" si="14"/>
        <v>4.75</v>
      </c>
      <c r="AN41" s="22"/>
      <c r="AO41" s="22"/>
      <c r="AP41" s="22"/>
      <c r="AQ41" s="22"/>
      <c r="AR41" s="22">
        <f t="shared" si="10"/>
        <v>4.9341996426085837</v>
      </c>
      <c r="AS41" s="22">
        <f t="shared" si="13"/>
        <v>0.40279180755988436</v>
      </c>
      <c r="AT41" s="22"/>
      <c r="AU41" s="22"/>
      <c r="AV41" s="1">
        <v>0.69299999999999995</v>
      </c>
      <c r="AW41" s="25">
        <f t="shared" si="7"/>
        <v>43931</v>
      </c>
      <c r="AX41" s="25">
        <f t="shared" si="8"/>
        <v>43937</v>
      </c>
      <c r="AY41" s="1">
        <v>0.95140000000000002</v>
      </c>
      <c r="AZ41" s="1">
        <v>3.5400000000000001E-2</v>
      </c>
      <c r="BA41" s="35">
        <f t="shared" si="6"/>
        <v>19.576271186440675</v>
      </c>
      <c r="BB41" s="1">
        <v>0.97389999999999999</v>
      </c>
      <c r="BC41" s="1">
        <v>6.1600000000000002E-2</v>
      </c>
      <c r="BD41" s="35">
        <f t="shared" si="18"/>
        <v>11.249999999999998</v>
      </c>
      <c r="BE41" s="4">
        <v>43937</v>
      </c>
      <c r="BF41" s="2">
        <f t="shared" si="0"/>
        <v>800</v>
      </c>
      <c r="BG41" s="2">
        <f t="shared" si="1"/>
        <v>38</v>
      </c>
    </row>
    <row r="42" spans="1:59" x14ac:dyDescent="0.25">
      <c r="B42" s="2">
        <v>4</v>
      </c>
      <c r="C42" s="2">
        <v>17</v>
      </c>
      <c r="D42" s="2">
        <v>41</v>
      </c>
      <c r="E42" s="92">
        <v>43938</v>
      </c>
      <c r="F42" s="12"/>
      <c r="G42" s="12"/>
      <c r="H42" s="12"/>
      <c r="I42" s="12"/>
      <c r="J42" s="12"/>
      <c r="K42" s="2">
        <f t="shared" si="17"/>
        <v>46</v>
      </c>
      <c r="L42" s="3">
        <f t="shared" si="2"/>
        <v>46</v>
      </c>
      <c r="M42" s="2"/>
      <c r="N42" s="2"/>
      <c r="O42" s="2"/>
      <c r="P42" s="2"/>
      <c r="Q42" s="2"/>
      <c r="R42" s="2"/>
      <c r="S42" s="2"/>
      <c r="T42" s="2">
        <v>846</v>
      </c>
      <c r="U42" s="2"/>
      <c r="V42" s="1"/>
      <c r="W42" s="1"/>
      <c r="X42" s="2">
        <v>3</v>
      </c>
      <c r="Y42" s="2">
        <f t="shared" si="9"/>
        <v>361</v>
      </c>
      <c r="Z42" s="2">
        <f t="shared" si="11"/>
        <v>27</v>
      </c>
      <c r="AA42" s="19">
        <f t="shared" si="12"/>
        <v>7.4792243767313016</v>
      </c>
      <c r="AB42" s="2">
        <v>41</v>
      </c>
      <c r="AC42" s="2"/>
      <c r="AD42" s="2"/>
      <c r="AE42" s="2"/>
      <c r="AF42" s="2"/>
      <c r="AG42" s="2"/>
      <c r="AH42" s="2"/>
      <c r="AI42" s="2"/>
      <c r="AJ42" s="1">
        <v>12</v>
      </c>
      <c r="AK42" s="2"/>
      <c r="AL42" s="2"/>
      <c r="AM42" s="19">
        <f t="shared" si="14"/>
        <v>4.8463356973995273</v>
      </c>
      <c r="AN42" s="22"/>
      <c r="AO42" s="22"/>
      <c r="AP42" s="22"/>
      <c r="AQ42" s="22"/>
      <c r="AR42" s="22">
        <f t="shared" si="10"/>
        <v>5.193137233182795</v>
      </c>
      <c r="AS42" s="22">
        <f t="shared" si="13"/>
        <v>0.38840638586131704</v>
      </c>
      <c r="AT42" s="22"/>
      <c r="AU42" s="22"/>
      <c r="AV42" s="1">
        <v>0.69299999999999995</v>
      </c>
      <c r="AW42" s="25">
        <f t="shared" si="7"/>
        <v>43932</v>
      </c>
      <c r="AX42" s="25">
        <f t="shared" si="8"/>
        <v>43938</v>
      </c>
      <c r="AY42" s="1">
        <v>0.94840000000000002</v>
      </c>
      <c r="AZ42" s="1">
        <v>4.1700000000000001E-2</v>
      </c>
      <c r="BA42" s="35">
        <f t="shared" si="6"/>
        <v>16.618705035971221</v>
      </c>
      <c r="BB42" s="1">
        <v>0.98480000000000001</v>
      </c>
      <c r="BC42" s="1">
        <v>6.7100000000000007E-2</v>
      </c>
      <c r="BD42" s="35">
        <f t="shared" si="18"/>
        <v>10.327868852459014</v>
      </c>
      <c r="BE42" s="4">
        <v>43938</v>
      </c>
      <c r="BF42" s="2">
        <f t="shared" si="0"/>
        <v>846</v>
      </c>
      <c r="BG42" s="2">
        <f t="shared" si="1"/>
        <v>41</v>
      </c>
    </row>
    <row r="43" spans="1:59" x14ac:dyDescent="0.25">
      <c r="B43" s="2">
        <v>4</v>
      </c>
      <c r="C43" s="2">
        <v>18</v>
      </c>
      <c r="D43" s="2">
        <v>42</v>
      </c>
      <c r="E43" s="92">
        <v>43939</v>
      </c>
      <c r="F43" s="12"/>
      <c r="G43" s="12"/>
      <c r="H43" s="12"/>
      <c r="I43" s="12"/>
      <c r="J43" s="12"/>
      <c r="K43" s="2">
        <f t="shared" si="17"/>
        <v>32</v>
      </c>
      <c r="L43" s="3">
        <f t="shared" si="2"/>
        <v>32</v>
      </c>
      <c r="M43" s="2"/>
      <c r="N43" s="2"/>
      <c r="O43" s="2"/>
      <c r="P43" s="2"/>
      <c r="Q43" s="2"/>
      <c r="R43" s="2"/>
      <c r="S43" s="2"/>
      <c r="T43" s="2">
        <v>878</v>
      </c>
      <c r="U43" s="2"/>
      <c r="V43" s="1">
        <v>35</v>
      </c>
      <c r="X43" s="2">
        <v>1</v>
      </c>
      <c r="Y43" s="2">
        <f t="shared" si="9"/>
        <v>375</v>
      </c>
      <c r="Z43" s="2">
        <f t="shared" si="11"/>
        <v>24</v>
      </c>
      <c r="AA43" s="19">
        <f t="shared" si="12"/>
        <v>6.4</v>
      </c>
      <c r="AB43" s="2">
        <v>42</v>
      </c>
      <c r="AC43" s="2"/>
      <c r="AD43" s="2"/>
      <c r="AE43" s="2"/>
      <c r="AF43" s="2"/>
      <c r="AG43" s="2"/>
      <c r="AH43" s="2"/>
      <c r="AI43" s="2"/>
      <c r="AJ43" s="1">
        <v>9</v>
      </c>
      <c r="AK43" s="2"/>
      <c r="AL43" s="2"/>
      <c r="AM43" s="19">
        <f t="shared" si="14"/>
        <v>4.7835990888382689</v>
      </c>
      <c r="AN43" s="22"/>
      <c r="AO43" s="22"/>
      <c r="AP43" s="22"/>
      <c r="AQ43" s="22"/>
      <c r="AR43" s="22">
        <f t="shared" si="10"/>
        <v>5.3945331369627372</v>
      </c>
      <c r="AS43" s="22">
        <f t="shared" si="13"/>
        <v>0.34525012076561518</v>
      </c>
      <c r="AT43" s="22"/>
      <c r="AU43" s="22"/>
      <c r="AV43" s="1">
        <v>0.69299999999999995</v>
      </c>
      <c r="AW43" s="25">
        <f t="shared" si="7"/>
        <v>43933</v>
      </c>
      <c r="AX43" s="25">
        <f t="shared" si="8"/>
        <v>43939</v>
      </c>
      <c r="AY43" s="1">
        <v>0.97850000000000004</v>
      </c>
      <c r="AZ43" s="1">
        <v>4.7399999999999998E-2</v>
      </c>
      <c r="BA43" s="35">
        <f t="shared" si="6"/>
        <v>14.620253164556962</v>
      </c>
      <c r="BB43" s="1">
        <v>0.97850000000000004</v>
      </c>
      <c r="BC43" s="1">
        <v>5.45E-2</v>
      </c>
      <c r="BD43" s="35">
        <f t="shared" si="18"/>
        <v>12.715596330275229</v>
      </c>
      <c r="BE43" s="4">
        <v>43939</v>
      </c>
      <c r="BF43" s="2">
        <f t="shared" si="0"/>
        <v>878</v>
      </c>
      <c r="BG43" s="2">
        <f t="shared" si="1"/>
        <v>42</v>
      </c>
    </row>
    <row r="44" spans="1:59" s="46" customFormat="1" x14ac:dyDescent="0.25">
      <c r="A44" s="53" t="s">
        <v>45</v>
      </c>
      <c r="B44" s="36">
        <v>4</v>
      </c>
      <c r="C44" s="36">
        <v>19</v>
      </c>
      <c r="D44" s="36">
        <v>43</v>
      </c>
      <c r="E44" s="93">
        <v>43940</v>
      </c>
      <c r="F44" s="51"/>
      <c r="G44" s="51"/>
      <c r="H44" s="51"/>
      <c r="I44" s="51"/>
      <c r="J44" s="51"/>
      <c r="K44" s="36">
        <f t="shared" si="17"/>
        <v>16</v>
      </c>
      <c r="L44" s="46">
        <f t="shared" si="2"/>
        <v>16</v>
      </c>
      <c r="M44" s="36">
        <f>SUM(K38:K44)</f>
        <v>219</v>
      </c>
      <c r="N44" s="36"/>
      <c r="O44" s="36"/>
      <c r="P44" s="36"/>
      <c r="Q44" s="36">
        <f>SUM(X38:X44)</f>
        <v>13</v>
      </c>
      <c r="R44" s="36"/>
      <c r="S44" s="36"/>
      <c r="T44" s="36">
        <v>894</v>
      </c>
      <c r="U44" s="36"/>
      <c r="V44" s="36"/>
      <c r="W44" s="36"/>
      <c r="X44" s="36">
        <v>1</v>
      </c>
      <c r="Y44" s="36">
        <f t="shared" si="9"/>
        <v>363</v>
      </c>
      <c r="Z44" s="36">
        <f t="shared" si="11"/>
        <v>23</v>
      </c>
      <c r="AA44" s="39">
        <f t="shared" si="12"/>
        <v>6.336088154269973</v>
      </c>
      <c r="AB44" s="36">
        <v>43</v>
      </c>
      <c r="AC44" s="36"/>
      <c r="AD44" s="36"/>
      <c r="AE44" s="36"/>
      <c r="AF44" s="36"/>
      <c r="AG44" s="36"/>
      <c r="AH44" s="36"/>
      <c r="AI44" s="36"/>
      <c r="AJ44" s="47">
        <v>0</v>
      </c>
      <c r="AK44" s="36"/>
      <c r="AL44" s="36"/>
      <c r="AM44" s="39">
        <f t="shared" si="14"/>
        <v>4.8098434004474271</v>
      </c>
      <c r="AN44" s="41"/>
      <c r="AO44" s="41"/>
      <c r="AP44" s="41"/>
      <c r="AQ44" s="41"/>
      <c r="AR44" s="41">
        <f t="shared" si="10"/>
        <v>5.2219080765799291</v>
      </c>
      <c r="AS44" s="41">
        <f t="shared" si="13"/>
        <v>0.33086469906704785</v>
      </c>
      <c r="AT44" s="41"/>
      <c r="AU44" s="41"/>
      <c r="AV44" s="47">
        <v>0.69299999999999995</v>
      </c>
      <c r="AW44" s="48">
        <f t="shared" si="7"/>
        <v>43934</v>
      </c>
      <c r="AX44" s="48">
        <f t="shared" si="8"/>
        <v>43940</v>
      </c>
      <c r="AY44" s="47">
        <v>0.9819</v>
      </c>
      <c r="AZ44" s="47">
        <v>4.7800000000000002E-2</v>
      </c>
      <c r="BA44" s="49">
        <f t="shared" si="6"/>
        <v>14.497907949790793</v>
      </c>
      <c r="BB44" s="47">
        <v>0.97899999999999998</v>
      </c>
      <c r="BC44" s="47">
        <v>4.5999999999999999E-2</v>
      </c>
      <c r="BD44" s="49">
        <f t="shared" si="18"/>
        <v>15.065217391304348</v>
      </c>
      <c r="BE44" s="50">
        <v>43940</v>
      </c>
      <c r="BF44" s="36">
        <f t="shared" si="0"/>
        <v>894</v>
      </c>
      <c r="BG44" s="36">
        <f t="shared" si="1"/>
        <v>43</v>
      </c>
    </row>
    <row r="45" spans="1:59" x14ac:dyDescent="0.25">
      <c r="B45" s="2">
        <v>4</v>
      </c>
      <c r="C45" s="2">
        <v>20</v>
      </c>
      <c r="D45" s="2">
        <v>44</v>
      </c>
      <c r="E45" s="94">
        <v>43941</v>
      </c>
      <c r="K45" s="2">
        <f t="shared" si="17"/>
        <v>35</v>
      </c>
      <c r="L45" s="3">
        <f t="shared" si="2"/>
        <v>35</v>
      </c>
      <c r="M45" s="2"/>
      <c r="N45" s="2"/>
      <c r="O45" s="2"/>
      <c r="P45" s="2"/>
      <c r="Q45" s="2"/>
      <c r="R45" s="2"/>
      <c r="S45" s="2"/>
      <c r="T45" s="2">
        <v>929</v>
      </c>
      <c r="U45" s="2">
        <v>268</v>
      </c>
      <c r="V45" s="2">
        <v>34</v>
      </c>
      <c r="W45" s="3">
        <f>U45-V45</f>
        <v>234</v>
      </c>
      <c r="X45" s="2">
        <v>0</v>
      </c>
      <c r="Y45" s="2">
        <f t="shared" si="9"/>
        <v>380</v>
      </c>
      <c r="Z45" s="2">
        <f t="shared" si="11"/>
        <v>21</v>
      </c>
      <c r="AA45" s="19">
        <f t="shared" si="12"/>
        <v>5.5263157894736841</v>
      </c>
      <c r="AB45" s="2">
        <v>43</v>
      </c>
      <c r="AC45" s="2"/>
      <c r="AD45" s="2"/>
      <c r="AE45" s="2"/>
      <c r="AF45" s="2"/>
      <c r="AG45" s="2"/>
      <c r="AH45" s="2"/>
      <c r="AI45" s="2"/>
      <c r="AJ45" s="1">
        <v>7</v>
      </c>
      <c r="AK45" s="2"/>
      <c r="AL45" s="2"/>
      <c r="AM45" s="19">
        <f t="shared" si="14"/>
        <v>4.6286329386437028</v>
      </c>
      <c r="AN45" s="22"/>
      <c r="AO45" s="22">
        <f>(V45/U45)*100</f>
        <v>12.686567164179104</v>
      </c>
      <c r="AP45" s="22"/>
      <c r="AQ45" s="22"/>
      <c r="AR45" s="22">
        <f t="shared" si="10"/>
        <v>5.4664602454555737</v>
      </c>
      <c r="AS45" s="22">
        <f t="shared" si="13"/>
        <v>0.30209385566991326</v>
      </c>
      <c r="AT45" s="22"/>
      <c r="AU45" s="22"/>
      <c r="AV45" s="1">
        <v>0.69299999999999995</v>
      </c>
      <c r="AW45" s="25">
        <f t="shared" si="7"/>
        <v>43935</v>
      </c>
      <c r="AX45" s="25">
        <f t="shared" si="8"/>
        <v>43941</v>
      </c>
      <c r="AY45" s="3">
        <v>0.97070000000000001</v>
      </c>
      <c r="AZ45" s="3">
        <v>4.4499999999999998E-2</v>
      </c>
      <c r="BA45" s="11">
        <f t="shared" si="6"/>
        <v>15.573033707865168</v>
      </c>
      <c r="BB45" s="3">
        <v>0.92879999999999996</v>
      </c>
      <c r="BC45" s="3">
        <v>3.8300000000000001E-2</v>
      </c>
      <c r="BD45" s="11">
        <f t="shared" si="18"/>
        <v>18.093994778067884</v>
      </c>
      <c r="BE45" s="6">
        <v>43941</v>
      </c>
      <c r="BF45" s="2">
        <f t="shared" si="0"/>
        <v>929</v>
      </c>
      <c r="BG45" s="2">
        <f t="shared" si="1"/>
        <v>43</v>
      </c>
    </row>
    <row r="46" spans="1:59" x14ac:dyDescent="0.25">
      <c r="B46" s="2">
        <v>4</v>
      </c>
      <c r="C46" s="2">
        <v>21</v>
      </c>
      <c r="D46" s="2">
        <v>45</v>
      </c>
      <c r="E46" s="94">
        <v>43942</v>
      </c>
      <c r="K46" s="2">
        <f t="shared" si="17"/>
        <v>46</v>
      </c>
      <c r="L46" s="3">
        <f t="shared" si="2"/>
        <v>46</v>
      </c>
      <c r="M46" s="2"/>
      <c r="N46" s="2"/>
      <c r="O46" s="2"/>
      <c r="P46" s="2"/>
      <c r="Q46" s="2"/>
      <c r="R46" s="2"/>
      <c r="S46" s="2"/>
      <c r="T46" s="2">
        <v>975</v>
      </c>
      <c r="X46" s="2">
        <v>2</v>
      </c>
      <c r="Y46" s="2">
        <f t="shared" si="9"/>
        <v>410</v>
      </c>
      <c r="Z46" s="2">
        <f t="shared" si="11"/>
        <v>22</v>
      </c>
      <c r="AA46" s="19">
        <f t="shared" si="12"/>
        <v>5.3658536585365857</v>
      </c>
      <c r="AB46" s="2">
        <v>45</v>
      </c>
      <c r="AC46" s="2"/>
      <c r="AD46" s="2"/>
      <c r="AE46" s="2"/>
      <c r="AF46" s="2"/>
      <c r="AG46" s="2"/>
      <c r="AH46" s="2"/>
      <c r="AI46" s="2"/>
      <c r="AJ46">
        <v>4</v>
      </c>
      <c r="AK46" s="2"/>
      <c r="AL46" s="2"/>
      <c r="AM46" s="19">
        <f t="shared" si="14"/>
        <v>4.6153846153846159</v>
      </c>
      <c r="AN46" s="22"/>
      <c r="AO46" s="22"/>
      <c r="AP46" s="22"/>
      <c r="AQ46" s="22"/>
      <c r="AR46" s="22">
        <f t="shared" si="10"/>
        <v>5.8980228964125923</v>
      </c>
      <c r="AS46" s="22">
        <f t="shared" si="13"/>
        <v>0.31647927736848053</v>
      </c>
      <c r="AT46" s="22"/>
      <c r="AU46" s="22"/>
      <c r="AV46" s="1">
        <v>0.69299999999999995</v>
      </c>
      <c r="AW46" s="25">
        <f t="shared" si="7"/>
        <v>43936</v>
      </c>
      <c r="AX46" s="25">
        <f t="shared" si="8"/>
        <v>43942</v>
      </c>
      <c r="AY46" s="3">
        <v>0.9728</v>
      </c>
      <c r="AZ46" s="3">
        <v>4.1200000000000001E-2</v>
      </c>
      <c r="BA46" s="11">
        <f t="shared" si="6"/>
        <v>16.820388349514563</v>
      </c>
      <c r="BB46" s="3">
        <v>0.91069999999999995</v>
      </c>
      <c r="BC46" s="3">
        <v>3.44E-2</v>
      </c>
      <c r="BD46" s="11">
        <f t="shared" si="18"/>
        <v>20.145348837209301</v>
      </c>
      <c r="BE46" s="6">
        <v>43942</v>
      </c>
      <c r="BF46" s="2">
        <f t="shared" si="0"/>
        <v>975</v>
      </c>
      <c r="BG46" s="2">
        <f t="shared" si="1"/>
        <v>45</v>
      </c>
    </row>
    <row r="47" spans="1:59" x14ac:dyDescent="0.25">
      <c r="B47" s="76">
        <v>4</v>
      </c>
      <c r="C47" s="76">
        <v>22</v>
      </c>
      <c r="D47" s="76">
        <v>46</v>
      </c>
      <c r="E47" s="94">
        <f>E46+1</f>
        <v>43943</v>
      </c>
      <c r="K47" s="3">
        <f>T47-T46</f>
        <v>49</v>
      </c>
      <c r="L47" s="3">
        <f t="shared" si="2"/>
        <v>49</v>
      </c>
      <c r="T47" s="3">
        <v>1024</v>
      </c>
      <c r="U47" s="3">
        <v>262</v>
      </c>
      <c r="V47" s="3">
        <v>37</v>
      </c>
      <c r="W47" s="3">
        <f>U47-V47</f>
        <v>225</v>
      </c>
      <c r="X47" s="3">
        <v>4</v>
      </c>
      <c r="Y47" s="2">
        <f t="shared" si="9"/>
        <v>431</v>
      </c>
      <c r="Z47" s="2">
        <f t="shared" si="11"/>
        <v>25</v>
      </c>
      <c r="AA47" s="19">
        <f t="shared" si="12"/>
        <v>5.8004640371229694</v>
      </c>
      <c r="AB47" s="3">
        <f>AB46+X47</f>
        <v>49</v>
      </c>
      <c r="AJ47" s="1">
        <v>3</v>
      </c>
      <c r="AM47" s="19">
        <f t="shared" si="14"/>
        <v>4.78515625</v>
      </c>
      <c r="AN47" s="22"/>
      <c r="AO47" s="22">
        <f t="shared" ref="AO47:AO78" si="19">(V47/U47)*100</f>
        <v>14.122137404580155</v>
      </c>
      <c r="AP47" s="22"/>
      <c r="AQ47" s="22"/>
      <c r="AR47" s="22">
        <f t="shared" ref="AR47:AR78" si="20">(Y47/6951482)*100000</f>
        <v>6.200116752082506</v>
      </c>
      <c r="AS47" s="22">
        <f t="shared" si="13"/>
        <v>0.35963554246418244</v>
      </c>
      <c r="AT47" s="22"/>
      <c r="AU47" s="22"/>
      <c r="AV47" s="1">
        <v>0.69299999999999995</v>
      </c>
      <c r="AW47" s="25">
        <f t="shared" si="7"/>
        <v>43937</v>
      </c>
      <c r="AX47" s="25">
        <f t="shared" si="8"/>
        <v>43943</v>
      </c>
      <c r="AY47" s="3">
        <v>0.98629999999999995</v>
      </c>
      <c r="AZ47" s="3">
        <v>3.8600000000000002E-2</v>
      </c>
      <c r="BA47" s="11">
        <f t="shared" si="6"/>
        <v>17.953367875647665</v>
      </c>
      <c r="BB47" s="3">
        <v>0.9083</v>
      </c>
      <c r="BC47" s="3">
        <v>3.4700000000000002E-2</v>
      </c>
      <c r="BD47" s="11">
        <f t="shared" si="18"/>
        <v>19.971181556195962</v>
      </c>
      <c r="BE47" s="6">
        <f>BE46+1</f>
        <v>43943</v>
      </c>
      <c r="BF47" s="2">
        <f t="shared" si="0"/>
        <v>1024</v>
      </c>
      <c r="BG47" s="2">
        <f t="shared" si="1"/>
        <v>49</v>
      </c>
    </row>
    <row r="48" spans="1:59" x14ac:dyDescent="0.25">
      <c r="B48" s="76">
        <v>4</v>
      </c>
      <c r="C48" s="76">
        <v>23</v>
      </c>
      <c r="D48" s="76">
        <v>47</v>
      </c>
      <c r="E48" s="94">
        <f t="shared" ref="E48:E111" si="21">E47+1</f>
        <v>43944</v>
      </c>
      <c r="K48" s="3">
        <f t="shared" ref="K48:K81" si="22">T48-T47</f>
        <v>73</v>
      </c>
      <c r="L48" s="3">
        <f t="shared" si="2"/>
        <v>73</v>
      </c>
      <c r="T48" s="3">
        <v>1097</v>
      </c>
      <c r="U48" s="3">
        <v>270</v>
      </c>
      <c r="V48" s="3">
        <v>37</v>
      </c>
      <c r="W48" s="3">
        <f t="shared" ref="W48:W78" si="23">U48-V48</f>
        <v>233</v>
      </c>
      <c r="X48" s="3">
        <v>3</v>
      </c>
      <c r="Y48" s="2">
        <f t="shared" si="9"/>
        <v>479</v>
      </c>
      <c r="Z48" s="2">
        <f t="shared" si="11"/>
        <v>28</v>
      </c>
      <c r="AA48" s="19">
        <f t="shared" si="12"/>
        <v>5.8455114822546967</v>
      </c>
      <c r="AB48" s="3">
        <f t="shared" ref="AB48:AB111" si="24">AB47+X48</f>
        <v>52</v>
      </c>
      <c r="AJ48" s="1">
        <v>12</v>
      </c>
      <c r="AM48" s="19">
        <f t="shared" si="14"/>
        <v>4.740200546946217</v>
      </c>
      <c r="AN48" s="22"/>
      <c r="AO48" s="22">
        <f t="shared" si="19"/>
        <v>13.703703703703704</v>
      </c>
      <c r="AP48" s="22"/>
      <c r="AQ48" s="22"/>
      <c r="AR48" s="22">
        <f t="shared" si="20"/>
        <v>6.8906169936137349</v>
      </c>
      <c r="AS48" s="22">
        <f t="shared" si="13"/>
        <v>0.40279180755988436</v>
      </c>
      <c r="AT48" s="22"/>
      <c r="AU48" s="22"/>
      <c r="AV48" s="1">
        <v>0.69299999999999995</v>
      </c>
      <c r="AW48" s="25">
        <f t="shared" si="7"/>
        <v>43938</v>
      </c>
      <c r="AX48" s="25">
        <f t="shared" si="8"/>
        <v>43944</v>
      </c>
      <c r="AY48" s="3">
        <v>0.9708</v>
      </c>
      <c r="AZ48" s="3">
        <v>4.19E-2</v>
      </c>
      <c r="BA48" s="11">
        <f t="shared" si="6"/>
        <v>16.539379474940333</v>
      </c>
      <c r="BB48" s="3">
        <v>0.89059999999999995</v>
      </c>
      <c r="BC48" s="3">
        <v>3.8100000000000002E-2</v>
      </c>
      <c r="BD48" s="11">
        <f t="shared" si="18"/>
        <v>18.188976377952752</v>
      </c>
      <c r="BE48" s="6">
        <f t="shared" ref="BE48:BE111" si="25">BE47+1</f>
        <v>43944</v>
      </c>
      <c r="BF48" s="2">
        <f t="shared" si="0"/>
        <v>1097</v>
      </c>
      <c r="BG48" s="2">
        <f t="shared" si="1"/>
        <v>52</v>
      </c>
    </row>
    <row r="49" spans="1:59" x14ac:dyDescent="0.25">
      <c r="B49" s="76">
        <v>4</v>
      </c>
      <c r="C49" s="76">
        <v>24</v>
      </c>
      <c r="D49" s="76">
        <v>48</v>
      </c>
      <c r="E49" s="94">
        <f t="shared" si="21"/>
        <v>43945</v>
      </c>
      <c r="K49" s="3">
        <f t="shared" si="22"/>
        <v>91</v>
      </c>
      <c r="L49" s="3">
        <f t="shared" si="2"/>
        <v>91</v>
      </c>
      <c r="T49" s="3">
        <v>1188</v>
      </c>
      <c r="U49" s="3">
        <v>282</v>
      </c>
      <c r="V49" s="3">
        <v>41</v>
      </c>
      <c r="W49" s="3">
        <f t="shared" si="23"/>
        <v>241</v>
      </c>
      <c r="X49" s="3">
        <v>2</v>
      </c>
      <c r="Y49" s="2">
        <f t="shared" si="9"/>
        <v>553</v>
      </c>
      <c r="Z49" s="2">
        <f t="shared" si="11"/>
        <v>28</v>
      </c>
      <c r="AA49" s="19">
        <f t="shared" si="12"/>
        <v>5.0632911392405067</v>
      </c>
      <c r="AB49" s="3">
        <f t="shared" si="24"/>
        <v>54</v>
      </c>
      <c r="AJ49" s="1">
        <v>34</v>
      </c>
      <c r="AM49" s="19">
        <f t="shared" si="14"/>
        <v>4.5454545454545459</v>
      </c>
      <c r="AN49" s="22"/>
      <c r="AO49" s="22">
        <f t="shared" si="19"/>
        <v>14.539007092198581</v>
      </c>
      <c r="AP49" s="22"/>
      <c r="AQ49" s="22"/>
      <c r="AR49" s="22">
        <f t="shared" si="20"/>
        <v>7.9551381993077159</v>
      </c>
      <c r="AS49" s="22">
        <f t="shared" si="13"/>
        <v>0.40279180755988436</v>
      </c>
      <c r="AT49" s="22"/>
      <c r="AU49" s="22"/>
      <c r="AV49" s="1">
        <v>0.69299999999999995</v>
      </c>
      <c r="AW49" s="25">
        <f t="shared" si="7"/>
        <v>43939</v>
      </c>
      <c r="AX49" s="25">
        <f t="shared" si="8"/>
        <v>43945</v>
      </c>
      <c r="AY49" s="3">
        <v>0.96509999999999996</v>
      </c>
      <c r="AZ49" s="3">
        <v>5.0500000000000003E-2</v>
      </c>
      <c r="BA49" s="11">
        <f t="shared" si="6"/>
        <v>13.722772277227721</v>
      </c>
      <c r="BB49" s="3">
        <v>0.93320000000000003</v>
      </c>
      <c r="BC49" s="3">
        <v>4.5199999999999997E-2</v>
      </c>
      <c r="BD49" s="11">
        <f t="shared" si="18"/>
        <v>15.331858407079645</v>
      </c>
      <c r="BE49" s="6">
        <f t="shared" si="25"/>
        <v>43945</v>
      </c>
      <c r="BF49" s="2">
        <f t="shared" si="0"/>
        <v>1188</v>
      </c>
      <c r="BG49" s="2">
        <f t="shared" si="1"/>
        <v>54</v>
      </c>
    </row>
    <row r="50" spans="1:59" x14ac:dyDescent="0.25">
      <c r="B50" s="76">
        <v>4</v>
      </c>
      <c r="C50" s="76">
        <v>25</v>
      </c>
      <c r="D50" s="76">
        <v>49</v>
      </c>
      <c r="E50" s="94">
        <f t="shared" si="21"/>
        <v>43946</v>
      </c>
      <c r="K50" s="3">
        <f t="shared" si="22"/>
        <v>59</v>
      </c>
      <c r="L50" s="3">
        <f t="shared" si="2"/>
        <v>59</v>
      </c>
      <c r="T50" s="3">
        <v>1247</v>
      </c>
      <c r="U50" s="3">
        <v>292</v>
      </c>
      <c r="V50" s="3">
        <v>37</v>
      </c>
      <c r="W50" s="3">
        <f t="shared" si="23"/>
        <v>255</v>
      </c>
      <c r="X50" s="3">
        <v>1</v>
      </c>
      <c r="Y50" s="2">
        <f t="shared" si="9"/>
        <v>586</v>
      </c>
      <c r="Z50" s="2">
        <f t="shared" si="11"/>
        <v>26</v>
      </c>
      <c r="AA50" s="19">
        <f t="shared" si="12"/>
        <v>4.4368600682593859</v>
      </c>
      <c r="AB50" s="3">
        <f t="shared" si="24"/>
        <v>55</v>
      </c>
      <c r="AJ50" s="1">
        <v>6</v>
      </c>
      <c r="AM50" s="19">
        <f t="shared" ref="AM50:AM81" si="26">(AB50/T50)*100</f>
        <v>4.4105854049719326</v>
      </c>
      <c r="AN50" s="22"/>
      <c r="AO50" s="22">
        <f t="shared" si="19"/>
        <v>12.671232876712329</v>
      </c>
      <c r="AP50" s="22"/>
      <c r="AQ50" s="22"/>
      <c r="AR50" s="22">
        <f t="shared" si="20"/>
        <v>8.429857115360436</v>
      </c>
      <c r="AS50" s="22">
        <f t="shared" si="13"/>
        <v>0.37402096416274977</v>
      </c>
      <c r="AT50" s="22"/>
      <c r="AU50" s="22"/>
      <c r="AV50" s="1">
        <v>0.69299999999999995</v>
      </c>
      <c r="AW50" s="25">
        <f t="shared" si="7"/>
        <v>43940</v>
      </c>
      <c r="AX50" s="25">
        <f t="shared" si="8"/>
        <v>43946</v>
      </c>
      <c r="AY50" s="3">
        <v>0.98829999999999996</v>
      </c>
      <c r="AZ50" s="3">
        <v>5.74E-2</v>
      </c>
      <c r="BA50" s="11">
        <f t="shared" si="6"/>
        <v>12.073170731707316</v>
      </c>
      <c r="BB50" s="3">
        <v>0.95650000000000002</v>
      </c>
      <c r="BC50" s="3">
        <v>4.7800000000000002E-2</v>
      </c>
      <c r="BD50" s="11">
        <f t="shared" si="18"/>
        <v>14.497907949790793</v>
      </c>
      <c r="BE50" s="6">
        <f t="shared" si="25"/>
        <v>43946</v>
      </c>
      <c r="BF50" s="2">
        <f t="shared" si="0"/>
        <v>1247</v>
      </c>
      <c r="BG50" s="2">
        <f t="shared" si="1"/>
        <v>55</v>
      </c>
    </row>
    <row r="51" spans="1:59" s="46" customFormat="1" x14ac:dyDescent="0.25">
      <c r="A51" s="53" t="s">
        <v>46</v>
      </c>
      <c r="B51" s="77">
        <v>4</v>
      </c>
      <c r="C51" s="77">
        <v>26</v>
      </c>
      <c r="D51" s="77">
        <v>50</v>
      </c>
      <c r="E51" s="93">
        <f t="shared" si="21"/>
        <v>43947</v>
      </c>
      <c r="F51" s="51"/>
      <c r="G51" s="51"/>
      <c r="H51" s="51"/>
      <c r="I51" s="51"/>
      <c r="J51" s="51"/>
      <c r="K51" s="46">
        <f t="shared" si="22"/>
        <v>53</v>
      </c>
      <c r="L51" s="46">
        <f t="shared" si="2"/>
        <v>53</v>
      </c>
      <c r="M51" s="36">
        <f>SUM(K45:K51)</f>
        <v>406</v>
      </c>
      <c r="Q51" s="36">
        <f>SUM(X45:X51)</f>
        <v>13</v>
      </c>
      <c r="T51" s="46">
        <v>1300</v>
      </c>
      <c r="U51" s="46">
        <v>301</v>
      </c>
      <c r="V51" s="46">
        <v>41</v>
      </c>
      <c r="W51" s="46">
        <f t="shared" si="23"/>
        <v>260</v>
      </c>
      <c r="X51" s="46">
        <v>1</v>
      </c>
      <c r="Y51" s="36">
        <f t="shared" si="9"/>
        <v>625</v>
      </c>
      <c r="Z51" s="36">
        <f t="shared" si="11"/>
        <v>26</v>
      </c>
      <c r="AA51" s="39">
        <f t="shared" si="12"/>
        <v>4.16</v>
      </c>
      <c r="AB51" s="46">
        <f t="shared" si="24"/>
        <v>56</v>
      </c>
      <c r="AH51" s="46">
        <v>205</v>
      </c>
      <c r="AI51" s="46">
        <f t="shared" ref="AI51:AI88" si="27">T51-AH51-AB51</f>
        <v>1039</v>
      </c>
      <c r="AJ51" s="47">
        <v>3</v>
      </c>
      <c r="AL51" s="46">
        <f>AI51-U51</f>
        <v>738</v>
      </c>
      <c r="AM51" s="39">
        <f t="shared" si="26"/>
        <v>4.3076923076923075</v>
      </c>
      <c r="AN51" s="41">
        <f>(U51/AI51)*100</f>
        <v>28.970163618864291</v>
      </c>
      <c r="AO51" s="41">
        <f t="shared" si="19"/>
        <v>13.621262458471762</v>
      </c>
      <c r="AP51" s="41">
        <f>(V51/AI51)*100</f>
        <v>3.9461020211742062</v>
      </c>
      <c r="AQ51" s="41">
        <f>(W51/AI51)*100</f>
        <v>25.024061597690089</v>
      </c>
      <c r="AR51" s="41">
        <f t="shared" si="20"/>
        <v>8.990888561604562</v>
      </c>
      <c r="AS51" s="41">
        <f t="shared" si="13"/>
        <v>0.37402096416274977</v>
      </c>
      <c r="AT51" s="41"/>
      <c r="AU51" s="41"/>
      <c r="AV51" s="47">
        <v>0.69299999999999995</v>
      </c>
      <c r="AW51" s="48">
        <f t="shared" si="7"/>
        <v>43941</v>
      </c>
      <c r="AX51" s="48">
        <f t="shared" si="8"/>
        <v>43947</v>
      </c>
      <c r="AY51" s="46">
        <v>0.99270000000000003</v>
      </c>
      <c r="AZ51" s="46">
        <v>5.8900000000000001E-2</v>
      </c>
      <c r="BA51" s="51">
        <f t="shared" si="6"/>
        <v>11.765704584040746</v>
      </c>
      <c r="BB51" s="46">
        <v>0.94010000000000005</v>
      </c>
      <c r="BC51" s="46">
        <v>4.6100000000000002E-2</v>
      </c>
      <c r="BD51" s="51">
        <f t="shared" si="18"/>
        <v>15.032537960954445</v>
      </c>
      <c r="BE51" s="50">
        <f t="shared" si="25"/>
        <v>43947</v>
      </c>
      <c r="BF51" s="36">
        <f t="shared" si="0"/>
        <v>1300</v>
      </c>
      <c r="BG51" s="36">
        <f t="shared" si="1"/>
        <v>56</v>
      </c>
    </row>
    <row r="52" spans="1:59" x14ac:dyDescent="0.25">
      <c r="B52" s="76">
        <v>4</v>
      </c>
      <c r="C52" s="76">
        <v>27</v>
      </c>
      <c r="D52" s="76">
        <v>51</v>
      </c>
      <c r="E52" s="94">
        <f t="shared" si="21"/>
        <v>43948</v>
      </c>
      <c r="K52" s="3">
        <f t="shared" si="22"/>
        <v>63</v>
      </c>
      <c r="L52" s="3">
        <f t="shared" si="2"/>
        <v>63</v>
      </c>
      <c r="T52" s="3">
        <v>1363</v>
      </c>
      <c r="U52" s="3">
        <v>301</v>
      </c>
      <c r="V52" s="3">
        <v>39</v>
      </c>
      <c r="W52" s="3">
        <f t="shared" si="23"/>
        <v>262</v>
      </c>
      <c r="X52" s="3">
        <v>2</v>
      </c>
      <c r="Y52" s="2">
        <f t="shared" si="9"/>
        <v>678</v>
      </c>
      <c r="Z52" s="2">
        <f t="shared" si="11"/>
        <v>25</v>
      </c>
      <c r="AA52" s="19">
        <f t="shared" si="12"/>
        <v>3.6873156342182889</v>
      </c>
      <c r="AB52" s="3">
        <f t="shared" si="24"/>
        <v>58</v>
      </c>
      <c r="AJ52" s="1">
        <v>9</v>
      </c>
      <c r="AM52" s="19">
        <f t="shared" si="26"/>
        <v>4.2553191489361701</v>
      </c>
      <c r="AN52" s="22"/>
      <c r="AO52" s="22">
        <f t="shared" si="19"/>
        <v>12.956810631229235</v>
      </c>
      <c r="AP52" s="22"/>
      <c r="AQ52" s="22"/>
      <c r="AR52" s="22">
        <f t="shared" si="20"/>
        <v>9.7533159116286292</v>
      </c>
      <c r="AS52" s="22">
        <f t="shared" si="13"/>
        <v>0.35963554246418244</v>
      </c>
      <c r="AT52" s="22"/>
      <c r="AU52" s="22"/>
      <c r="AV52" s="1">
        <v>0.69299999999999995</v>
      </c>
      <c r="AW52" s="25">
        <f t="shared" si="7"/>
        <v>43942</v>
      </c>
      <c r="AX52" s="25">
        <f t="shared" si="8"/>
        <v>43948</v>
      </c>
      <c r="AY52" s="3">
        <v>0.98960000000000004</v>
      </c>
      <c r="AZ52" s="3">
        <v>5.7500000000000002E-2</v>
      </c>
      <c r="BA52" s="11">
        <f t="shared" si="6"/>
        <v>12.052173913043477</v>
      </c>
      <c r="BB52" s="3">
        <v>0.92</v>
      </c>
      <c r="BC52" s="3">
        <v>3.8699999999999998E-2</v>
      </c>
      <c r="BD52" s="11">
        <f t="shared" si="18"/>
        <v>17.906976744186046</v>
      </c>
      <c r="BE52" s="6">
        <f t="shared" si="25"/>
        <v>43948</v>
      </c>
      <c r="BF52" s="2">
        <f t="shared" si="0"/>
        <v>1363</v>
      </c>
      <c r="BG52" s="2">
        <f t="shared" si="1"/>
        <v>58</v>
      </c>
    </row>
    <row r="53" spans="1:59" x14ac:dyDescent="0.25">
      <c r="B53" s="76">
        <v>4</v>
      </c>
      <c r="C53" s="76">
        <v>28</v>
      </c>
      <c r="D53" s="76">
        <v>52</v>
      </c>
      <c r="E53" s="94">
        <f t="shared" si="21"/>
        <v>43949</v>
      </c>
      <c r="K53" s="3">
        <f t="shared" si="22"/>
        <v>36</v>
      </c>
      <c r="L53" s="3">
        <f t="shared" si="2"/>
        <v>36</v>
      </c>
      <c r="T53" s="3">
        <v>1399</v>
      </c>
      <c r="U53" s="3">
        <v>287</v>
      </c>
      <c r="V53" s="3">
        <v>39</v>
      </c>
      <c r="W53" s="3">
        <f t="shared" si="23"/>
        <v>248</v>
      </c>
      <c r="X53" s="3">
        <v>0</v>
      </c>
      <c r="Y53" s="2">
        <f t="shared" si="9"/>
        <v>686</v>
      </c>
      <c r="Z53" s="2">
        <f t="shared" si="11"/>
        <v>23</v>
      </c>
      <c r="AA53" s="19">
        <f t="shared" si="12"/>
        <v>3.3527696793002915</v>
      </c>
      <c r="AB53" s="3">
        <f t="shared" si="24"/>
        <v>58</v>
      </c>
      <c r="AH53" s="3">
        <v>222</v>
      </c>
      <c r="AI53" s="3">
        <f t="shared" si="27"/>
        <v>1119</v>
      </c>
      <c r="AJ53" s="1">
        <v>3</v>
      </c>
      <c r="AL53" s="3">
        <f>AI53-U53</f>
        <v>832</v>
      </c>
      <c r="AM53" s="19">
        <f t="shared" si="26"/>
        <v>4.1458184417441029</v>
      </c>
      <c r="AN53" s="22">
        <f>(U53/AI53)*100</f>
        <v>25.647899910634496</v>
      </c>
      <c r="AO53" s="22">
        <f t="shared" si="19"/>
        <v>13.588850174216027</v>
      </c>
      <c r="AP53" s="22">
        <f>(V53/AI53)*100</f>
        <v>3.4852546916890081</v>
      </c>
      <c r="AQ53" s="22">
        <f>(W53/AI53)*100</f>
        <v>22.162645218945485</v>
      </c>
      <c r="AR53" s="22">
        <f t="shared" si="20"/>
        <v>9.8683992852171674</v>
      </c>
      <c r="AS53" s="22">
        <f t="shared" si="13"/>
        <v>0.33086469906704785</v>
      </c>
      <c r="AT53" s="22"/>
      <c r="AU53" s="22"/>
      <c r="AV53" s="1">
        <v>0.69299999999999995</v>
      </c>
      <c r="AW53" s="25">
        <f t="shared" si="7"/>
        <v>43943</v>
      </c>
      <c r="AX53" s="25">
        <f t="shared" si="8"/>
        <v>43949</v>
      </c>
      <c r="AY53" s="3">
        <v>0.97499999999999998</v>
      </c>
      <c r="AZ53" s="3">
        <v>5.2200000000000003E-2</v>
      </c>
      <c r="BA53" s="11">
        <f t="shared" si="6"/>
        <v>13.275862068965516</v>
      </c>
      <c r="BB53" s="32">
        <v>0.93179999999999996</v>
      </c>
      <c r="BC53" s="3">
        <v>2.7199999999999998E-2</v>
      </c>
      <c r="BD53" s="11">
        <f t="shared" si="18"/>
        <v>25.477941176470587</v>
      </c>
      <c r="BE53" s="6">
        <f t="shared" si="25"/>
        <v>43949</v>
      </c>
      <c r="BF53" s="2">
        <f t="shared" si="0"/>
        <v>1399</v>
      </c>
      <c r="BG53" s="2">
        <f t="shared" si="1"/>
        <v>58</v>
      </c>
    </row>
    <row r="54" spans="1:59" x14ac:dyDescent="0.25">
      <c r="B54" s="76">
        <v>4</v>
      </c>
      <c r="C54" s="76">
        <v>29</v>
      </c>
      <c r="D54" s="76">
        <v>53</v>
      </c>
      <c r="E54" s="94">
        <f t="shared" si="21"/>
        <v>43950</v>
      </c>
      <c r="K54" s="3">
        <f t="shared" si="22"/>
        <v>48</v>
      </c>
      <c r="L54" s="3">
        <f t="shared" si="2"/>
        <v>48</v>
      </c>
      <c r="T54" s="3">
        <v>1447</v>
      </c>
      <c r="U54" s="3">
        <v>310</v>
      </c>
      <c r="V54" s="3">
        <v>38</v>
      </c>
      <c r="W54" s="3">
        <f t="shared" si="23"/>
        <v>272</v>
      </c>
      <c r="X54" s="3">
        <v>6</v>
      </c>
      <c r="Y54" s="2">
        <f t="shared" si="9"/>
        <v>700</v>
      </c>
      <c r="Z54" s="2">
        <f t="shared" si="11"/>
        <v>28</v>
      </c>
      <c r="AA54" s="19">
        <f t="shared" si="12"/>
        <v>4</v>
      </c>
      <c r="AB54" s="3">
        <f t="shared" si="24"/>
        <v>64</v>
      </c>
      <c r="AC54" s="3">
        <f>AH54-AH53</f>
        <v>21</v>
      </c>
      <c r="AH54" s="3">
        <v>243</v>
      </c>
      <c r="AI54" s="3">
        <f t="shared" si="27"/>
        <v>1140</v>
      </c>
      <c r="AJ54" s="1">
        <v>5</v>
      </c>
      <c r="AL54" s="3">
        <f>AI54-U54</f>
        <v>830</v>
      </c>
      <c r="AM54" s="19">
        <f t="shared" si="26"/>
        <v>4.42294402211472</v>
      </c>
      <c r="AN54" s="22">
        <f>(U54/AI54)*100</f>
        <v>27.192982456140353</v>
      </c>
      <c r="AO54" s="22">
        <f t="shared" si="19"/>
        <v>12.258064516129032</v>
      </c>
      <c r="AP54" s="22">
        <f>(V54/AI54)*100</f>
        <v>3.3333333333333335</v>
      </c>
      <c r="AQ54" s="22">
        <f>(W54/AI54)*100</f>
        <v>23.859649122807017</v>
      </c>
      <c r="AR54" s="22">
        <f t="shared" si="20"/>
        <v>10.069795188997109</v>
      </c>
      <c r="AS54" s="22">
        <f t="shared" si="13"/>
        <v>0.40279180755988436</v>
      </c>
      <c r="AT54" s="22"/>
      <c r="AU54" s="22"/>
      <c r="AV54" s="1">
        <v>0.69299999999999995</v>
      </c>
      <c r="AW54" s="25">
        <f t="shared" si="7"/>
        <v>43944</v>
      </c>
      <c r="AX54" s="25">
        <f t="shared" si="8"/>
        <v>43950</v>
      </c>
      <c r="AY54" s="3">
        <v>0.97370000000000001</v>
      </c>
      <c r="AZ54" s="3">
        <v>4.4499999999999998E-2</v>
      </c>
      <c r="BA54" s="11">
        <f t="shared" si="6"/>
        <v>15.573033707865168</v>
      </c>
      <c r="BB54" s="3">
        <v>0.89959999999999996</v>
      </c>
      <c r="BC54" s="3">
        <v>2.92E-2</v>
      </c>
      <c r="BD54" s="11">
        <f t="shared" si="18"/>
        <v>23.732876712328764</v>
      </c>
      <c r="BE54" s="6">
        <f t="shared" si="25"/>
        <v>43950</v>
      </c>
      <c r="BF54" s="2">
        <f t="shared" si="0"/>
        <v>1447</v>
      </c>
      <c r="BG54" s="2">
        <f t="shared" si="1"/>
        <v>64</v>
      </c>
    </row>
    <row r="55" spans="1:59" x14ac:dyDescent="0.25">
      <c r="B55" s="76">
        <v>4</v>
      </c>
      <c r="C55" s="76">
        <v>30</v>
      </c>
      <c r="D55" s="76">
        <v>54</v>
      </c>
      <c r="E55" s="94">
        <f t="shared" si="21"/>
        <v>43951</v>
      </c>
      <c r="K55" s="3">
        <f t="shared" si="22"/>
        <v>59</v>
      </c>
      <c r="L55" s="3">
        <f t="shared" si="2"/>
        <v>59</v>
      </c>
      <c r="T55" s="3">
        <v>1506</v>
      </c>
      <c r="U55" s="3">
        <v>317</v>
      </c>
      <c r="V55" s="3">
        <v>40</v>
      </c>
      <c r="W55" s="3">
        <f t="shared" si="23"/>
        <v>277</v>
      </c>
      <c r="X55" s="3">
        <v>2</v>
      </c>
      <c r="Y55" s="2">
        <f t="shared" si="9"/>
        <v>706</v>
      </c>
      <c r="Z55" s="2">
        <f t="shared" si="11"/>
        <v>28</v>
      </c>
      <c r="AA55" s="19">
        <f t="shared" si="12"/>
        <v>3.9660056657223794</v>
      </c>
      <c r="AB55" s="3">
        <f t="shared" si="24"/>
        <v>66</v>
      </c>
      <c r="AC55" s="3">
        <f>AH55-AH54</f>
        <v>23</v>
      </c>
      <c r="AH55" s="3">
        <v>266</v>
      </c>
      <c r="AI55" s="3">
        <f t="shared" si="27"/>
        <v>1174</v>
      </c>
      <c r="AJ55" s="1">
        <v>9</v>
      </c>
      <c r="AL55" s="3">
        <f>AI55-U55</f>
        <v>857</v>
      </c>
      <c r="AM55" s="19">
        <f t="shared" si="26"/>
        <v>4.3824701195219129</v>
      </c>
      <c r="AN55" s="22">
        <f>(U55/AI55)*100</f>
        <v>27.001703577512775</v>
      </c>
      <c r="AO55" s="22">
        <f t="shared" si="19"/>
        <v>12.618296529968454</v>
      </c>
      <c r="AP55" s="22">
        <f>(V55/AI55)*100</f>
        <v>3.4071550255536627</v>
      </c>
      <c r="AQ55" s="22">
        <f>(W55/AI55)*100</f>
        <v>23.594548551959114</v>
      </c>
      <c r="AR55" s="22">
        <f t="shared" si="20"/>
        <v>10.156107719188512</v>
      </c>
      <c r="AS55" s="22">
        <f t="shared" si="13"/>
        <v>0.40279180755988436</v>
      </c>
      <c r="AT55" s="22"/>
      <c r="AU55" s="22"/>
      <c r="AV55" s="1">
        <v>0.69299999999999995</v>
      </c>
      <c r="AW55" s="25">
        <f t="shared" si="7"/>
        <v>43945</v>
      </c>
      <c r="AX55" s="25">
        <f t="shared" si="8"/>
        <v>43951</v>
      </c>
      <c r="AY55" s="3">
        <v>0.99309999999999998</v>
      </c>
      <c r="AZ55" s="3">
        <v>3.8699999999999998E-2</v>
      </c>
      <c r="BA55" s="11">
        <f t="shared" si="6"/>
        <v>17.906976744186046</v>
      </c>
      <c r="BB55" s="3">
        <v>0.90500000000000003</v>
      </c>
      <c r="BC55" s="3">
        <v>3.3599999999999998E-2</v>
      </c>
      <c r="BD55" s="11">
        <f t="shared" si="18"/>
        <v>20.625</v>
      </c>
      <c r="BE55" s="6">
        <f t="shared" si="25"/>
        <v>43951</v>
      </c>
      <c r="BF55" s="2">
        <f t="shared" si="0"/>
        <v>1506</v>
      </c>
      <c r="BG55" s="2">
        <f t="shared" si="1"/>
        <v>66</v>
      </c>
    </row>
    <row r="56" spans="1:59" x14ac:dyDescent="0.25">
      <c r="B56" s="76">
        <v>5</v>
      </c>
      <c r="C56" s="76">
        <v>1</v>
      </c>
      <c r="D56" s="76">
        <v>55</v>
      </c>
      <c r="E56" s="94">
        <f t="shared" si="21"/>
        <v>43952</v>
      </c>
      <c r="K56" s="3">
        <f t="shared" si="22"/>
        <v>49</v>
      </c>
      <c r="L56" s="3">
        <f t="shared" si="2"/>
        <v>49</v>
      </c>
      <c r="T56" s="3">
        <v>1555</v>
      </c>
      <c r="U56" s="3">
        <v>317</v>
      </c>
      <c r="V56" s="3">
        <v>43</v>
      </c>
      <c r="W56" s="3">
        <f t="shared" si="23"/>
        <v>274</v>
      </c>
      <c r="X56" s="3">
        <v>2</v>
      </c>
      <c r="Y56" s="2">
        <f t="shared" si="9"/>
        <v>709</v>
      </c>
      <c r="Z56" s="2">
        <f t="shared" si="11"/>
        <v>27</v>
      </c>
      <c r="AA56" s="19">
        <f t="shared" si="12"/>
        <v>3.8081805359661498</v>
      </c>
      <c r="AB56" s="3">
        <f t="shared" si="24"/>
        <v>68</v>
      </c>
      <c r="AJ56" s="1">
        <v>6</v>
      </c>
      <c r="AM56" s="19">
        <f t="shared" si="26"/>
        <v>4.372990353697749</v>
      </c>
      <c r="AN56" s="22"/>
      <c r="AO56" s="22">
        <f t="shared" si="19"/>
        <v>13.564668769716087</v>
      </c>
      <c r="AP56" s="22"/>
      <c r="AQ56" s="22"/>
      <c r="AR56" s="22">
        <f t="shared" si="20"/>
        <v>10.199263984284215</v>
      </c>
      <c r="AS56" s="22">
        <f t="shared" si="13"/>
        <v>0.38840638586131704</v>
      </c>
      <c r="AT56" s="22"/>
      <c r="AU56" s="22"/>
      <c r="AV56" s="1">
        <v>0.69299999999999995</v>
      </c>
      <c r="AW56" s="25">
        <f t="shared" si="7"/>
        <v>43946</v>
      </c>
      <c r="AX56" s="25">
        <f t="shared" si="8"/>
        <v>43952</v>
      </c>
      <c r="AY56" s="3">
        <v>0.99570000000000003</v>
      </c>
      <c r="AZ56" s="3">
        <v>3.6299999999999999E-2</v>
      </c>
      <c r="BA56" s="11">
        <f t="shared" si="6"/>
        <v>19.09090909090909</v>
      </c>
      <c r="BB56" s="3">
        <v>0.93930000000000002</v>
      </c>
      <c r="BC56" s="3">
        <v>3.7999999999999999E-2</v>
      </c>
      <c r="BD56" s="11">
        <f t="shared" si="18"/>
        <v>18.236842105263158</v>
      </c>
      <c r="BE56" s="6">
        <f t="shared" si="25"/>
        <v>43952</v>
      </c>
      <c r="BF56" s="2">
        <f t="shared" si="0"/>
        <v>1555</v>
      </c>
      <c r="BG56" s="2">
        <f t="shared" si="1"/>
        <v>68</v>
      </c>
    </row>
    <row r="57" spans="1:59" x14ac:dyDescent="0.25">
      <c r="B57" s="76">
        <v>5</v>
      </c>
      <c r="C57" s="76">
        <v>2</v>
      </c>
      <c r="D57" s="76">
        <v>56</v>
      </c>
      <c r="E57" s="94">
        <f t="shared" si="21"/>
        <v>43953</v>
      </c>
      <c r="K57" s="3">
        <f t="shared" si="22"/>
        <v>39</v>
      </c>
      <c r="L57" s="3">
        <f t="shared" si="2"/>
        <v>39</v>
      </c>
      <c r="T57" s="3">
        <v>1594</v>
      </c>
      <c r="U57" s="3">
        <v>321</v>
      </c>
      <c r="V57" s="3">
        <v>40</v>
      </c>
      <c r="W57" s="3">
        <f t="shared" si="23"/>
        <v>281</v>
      </c>
      <c r="X57" s="3">
        <v>4</v>
      </c>
      <c r="Y57" s="2">
        <f t="shared" si="9"/>
        <v>716</v>
      </c>
      <c r="Z57" s="2">
        <f t="shared" si="11"/>
        <v>30</v>
      </c>
      <c r="AA57" s="19">
        <f t="shared" si="12"/>
        <v>4.1899441340782122</v>
      </c>
      <c r="AB57" s="3">
        <f t="shared" si="24"/>
        <v>72</v>
      </c>
      <c r="AH57" s="3">
        <v>287</v>
      </c>
      <c r="AI57" s="3">
        <f t="shared" si="27"/>
        <v>1235</v>
      </c>
      <c r="AJ57" s="1">
        <v>4</v>
      </c>
      <c r="AL57" s="3">
        <f>AI57-U57</f>
        <v>914</v>
      </c>
      <c r="AM57" s="19">
        <f t="shared" si="26"/>
        <v>4.5169385194479297</v>
      </c>
      <c r="AN57" s="22">
        <f>(U57/AI57)*100</f>
        <v>25.991902834008094</v>
      </c>
      <c r="AO57" s="22">
        <f t="shared" si="19"/>
        <v>12.461059190031152</v>
      </c>
      <c r="AP57" s="22">
        <f>(V57/AI57)*100</f>
        <v>3.2388663967611335</v>
      </c>
      <c r="AQ57" s="22">
        <f>(W57/AI57)*100</f>
        <v>22.753036437246962</v>
      </c>
      <c r="AR57" s="22">
        <f t="shared" si="20"/>
        <v>10.299961936174187</v>
      </c>
      <c r="AS57" s="22">
        <f t="shared" si="13"/>
        <v>0.43156265095701896</v>
      </c>
      <c r="AT57" s="22"/>
      <c r="AU57" s="22"/>
      <c r="AV57" s="1">
        <v>0.69299999999999995</v>
      </c>
      <c r="AW57" s="25">
        <f t="shared" si="7"/>
        <v>43947</v>
      </c>
      <c r="AX57" s="25">
        <f t="shared" si="8"/>
        <v>43953</v>
      </c>
      <c r="AY57" s="3">
        <v>0.995</v>
      </c>
      <c r="AZ57" s="3">
        <v>3.39E-2</v>
      </c>
      <c r="BA57" s="11">
        <f t="shared" si="6"/>
        <v>20.442477876106192</v>
      </c>
      <c r="BB57" s="3">
        <v>0.96140000000000003</v>
      </c>
      <c r="BC57" s="3">
        <v>4.2900000000000001E-2</v>
      </c>
      <c r="BD57" s="11">
        <f t="shared" si="18"/>
        <v>16.153846153846153</v>
      </c>
      <c r="BE57" s="6">
        <f t="shared" si="25"/>
        <v>43953</v>
      </c>
      <c r="BF57" s="2">
        <f t="shared" si="0"/>
        <v>1594</v>
      </c>
      <c r="BG57" s="2">
        <f t="shared" si="1"/>
        <v>72</v>
      </c>
    </row>
    <row r="58" spans="1:59" s="46" customFormat="1" x14ac:dyDescent="0.25">
      <c r="A58" s="53" t="s">
        <v>47</v>
      </c>
      <c r="B58" s="77">
        <v>5</v>
      </c>
      <c r="C58" s="77">
        <v>3</v>
      </c>
      <c r="D58" s="77">
        <v>57</v>
      </c>
      <c r="E58" s="93">
        <f t="shared" si="21"/>
        <v>43954</v>
      </c>
      <c r="F58" s="51"/>
      <c r="G58" s="51"/>
      <c r="H58" s="51"/>
      <c r="I58" s="51"/>
      <c r="J58" s="51"/>
      <c r="K58" s="46">
        <f t="shared" si="22"/>
        <v>24</v>
      </c>
      <c r="L58" s="46">
        <f t="shared" si="2"/>
        <v>24</v>
      </c>
      <c r="M58" s="36">
        <f>SUM(K52:K58)</f>
        <v>318</v>
      </c>
      <c r="Q58" s="36">
        <f>SUM(X52:X58)</f>
        <v>17</v>
      </c>
      <c r="T58" s="46">
        <v>1618</v>
      </c>
      <c r="U58" s="46">
        <v>316</v>
      </c>
      <c r="V58" s="46">
        <v>39</v>
      </c>
      <c r="W58" s="46">
        <f t="shared" si="23"/>
        <v>277</v>
      </c>
      <c r="X58" s="46">
        <v>1</v>
      </c>
      <c r="Y58" s="36">
        <f t="shared" si="9"/>
        <v>724</v>
      </c>
      <c r="Z58" s="36">
        <f t="shared" si="11"/>
        <v>30</v>
      </c>
      <c r="AA58" s="39">
        <f t="shared" si="12"/>
        <v>4.1436464088397784</v>
      </c>
      <c r="AB58" s="46">
        <f t="shared" si="24"/>
        <v>73</v>
      </c>
      <c r="AC58" s="46">
        <f>AH58-AH57</f>
        <v>21</v>
      </c>
      <c r="AH58" s="46">
        <v>308</v>
      </c>
      <c r="AI58" s="46">
        <f t="shared" si="27"/>
        <v>1237</v>
      </c>
      <c r="AJ58" s="47">
        <v>2</v>
      </c>
      <c r="AL58" s="46">
        <f>AI58-U58</f>
        <v>921</v>
      </c>
      <c r="AM58" s="39">
        <f t="shared" si="26"/>
        <v>4.5117428924598268</v>
      </c>
      <c r="AN58" s="41">
        <f>(U58/AI58)*100</f>
        <v>25.545675020210183</v>
      </c>
      <c r="AO58" s="41">
        <f t="shared" si="19"/>
        <v>12.341772151898734</v>
      </c>
      <c r="AP58" s="41">
        <f>(V58/AI58)*100</f>
        <v>3.1527890056588523</v>
      </c>
      <c r="AQ58" s="41">
        <f>(W58/AI58)*100</f>
        <v>22.392886014551333</v>
      </c>
      <c r="AR58" s="41">
        <f t="shared" si="20"/>
        <v>10.415045309762725</v>
      </c>
      <c r="AS58" s="41">
        <f t="shared" si="13"/>
        <v>0.43156265095701896</v>
      </c>
      <c r="AT58" s="41"/>
      <c r="AU58" s="41"/>
      <c r="AV58" s="47">
        <v>0.69299999999999995</v>
      </c>
      <c r="AW58" s="48">
        <f t="shared" si="7"/>
        <v>43948</v>
      </c>
      <c r="AX58" s="48">
        <f t="shared" si="8"/>
        <v>43954</v>
      </c>
      <c r="AY58" s="46">
        <v>0.98729999999999996</v>
      </c>
      <c r="AZ58" s="46">
        <v>3.0300000000000001E-2</v>
      </c>
      <c r="BA58" s="51">
        <f t="shared" si="6"/>
        <v>22.871287128712869</v>
      </c>
      <c r="BB58" s="46">
        <v>0.95709999999999995</v>
      </c>
      <c r="BC58" s="46">
        <v>4.2299999999999997E-2</v>
      </c>
      <c r="BD58" s="51">
        <f t="shared" si="18"/>
        <v>16.382978723404253</v>
      </c>
      <c r="BE58" s="50">
        <f t="shared" si="25"/>
        <v>43954</v>
      </c>
      <c r="BF58" s="36">
        <f t="shared" si="0"/>
        <v>1618</v>
      </c>
      <c r="BG58" s="36">
        <f t="shared" si="1"/>
        <v>73</v>
      </c>
    </row>
    <row r="59" spans="1:59" x14ac:dyDescent="0.25">
      <c r="B59" s="76">
        <v>5</v>
      </c>
      <c r="C59" s="76">
        <v>4</v>
      </c>
      <c r="D59" s="76">
        <v>58</v>
      </c>
      <c r="E59" s="94">
        <f t="shared" si="21"/>
        <v>43955</v>
      </c>
      <c r="K59" s="3">
        <f t="shared" si="22"/>
        <v>34</v>
      </c>
      <c r="L59" s="3">
        <f t="shared" si="2"/>
        <v>34</v>
      </c>
      <c r="T59" s="3">
        <v>1652</v>
      </c>
      <c r="U59" s="3">
        <v>316</v>
      </c>
      <c r="V59" s="3">
        <v>37</v>
      </c>
      <c r="W59" s="3">
        <f t="shared" si="23"/>
        <v>279</v>
      </c>
      <c r="X59" s="3">
        <v>5</v>
      </c>
      <c r="Y59" s="2">
        <f t="shared" si="9"/>
        <v>723</v>
      </c>
      <c r="Z59" s="2">
        <f t="shared" si="11"/>
        <v>35</v>
      </c>
      <c r="AA59" s="19">
        <f t="shared" si="12"/>
        <v>4.8409405255878291</v>
      </c>
      <c r="AB59" s="3">
        <f t="shared" si="24"/>
        <v>78</v>
      </c>
      <c r="AC59" s="3">
        <f>AH59-AH58</f>
        <v>13</v>
      </c>
      <c r="AH59" s="3">
        <v>321</v>
      </c>
      <c r="AI59" s="3">
        <f t="shared" si="27"/>
        <v>1253</v>
      </c>
      <c r="AJ59" s="1">
        <v>1</v>
      </c>
      <c r="AL59" s="3">
        <f>AI59-U59</f>
        <v>937</v>
      </c>
      <c r="AM59" s="19">
        <f t="shared" si="26"/>
        <v>4.7215496368038741</v>
      </c>
      <c r="AN59" s="22">
        <f>(U59/AI59)*100</f>
        <v>25.219473264166005</v>
      </c>
      <c r="AO59" s="22">
        <f t="shared" si="19"/>
        <v>11.708860759493671</v>
      </c>
      <c r="AP59" s="22">
        <f>(V59/AI59)*100</f>
        <v>2.9529130087789306</v>
      </c>
      <c r="AQ59" s="22">
        <f>(W59/AI59)*100</f>
        <v>22.266560255387073</v>
      </c>
      <c r="AR59" s="22">
        <f t="shared" si="20"/>
        <v>10.400659888064157</v>
      </c>
      <c r="AS59" s="22">
        <f t="shared" si="13"/>
        <v>0.50348975944985541</v>
      </c>
      <c r="AT59" s="22"/>
      <c r="AU59" s="22"/>
      <c r="AV59" s="1">
        <v>0.69299999999999995</v>
      </c>
      <c r="AW59" s="25">
        <f t="shared" si="7"/>
        <v>43949</v>
      </c>
      <c r="AX59" s="25">
        <f t="shared" si="8"/>
        <v>43955</v>
      </c>
      <c r="AY59" s="3">
        <v>0.97550000000000003</v>
      </c>
      <c r="AZ59" s="3">
        <v>2.7799999999999998E-2</v>
      </c>
      <c r="BA59" s="11">
        <f t="shared" si="6"/>
        <v>24.928057553956833</v>
      </c>
      <c r="BB59" s="3">
        <v>0.96250000000000002</v>
      </c>
      <c r="BC59" s="3">
        <v>4.4200000000000003E-2</v>
      </c>
      <c r="BD59" s="11">
        <f t="shared" si="18"/>
        <v>15.678733031674206</v>
      </c>
      <c r="BE59" s="6">
        <f t="shared" si="25"/>
        <v>43955</v>
      </c>
      <c r="BF59" s="2">
        <f t="shared" si="0"/>
        <v>1652</v>
      </c>
      <c r="BG59" s="2">
        <f t="shared" si="1"/>
        <v>78</v>
      </c>
    </row>
    <row r="60" spans="1:59" x14ac:dyDescent="0.25">
      <c r="B60" s="76">
        <v>5</v>
      </c>
      <c r="C60" s="76">
        <v>5</v>
      </c>
      <c r="D60" s="76">
        <v>59</v>
      </c>
      <c r="E60" s="94">
        <f t="shared" si="21"/>
        <v>43956</v>
      </c>
      <c r="K60" s="3">
        <f t="shared" si="22"/>
        <v>52</v>
      </c>
      <c r="L60" s="3">
        <f t="shared" si="2"/>
        <v>52</v>
      </c>
      <c r="T60" s="3">
        <v>1704</v>
      </c>
      <c r="U60" s="3">
        <v>316</v>
      </c>
      <c r="V60" s="3">
        <v>39</v>
      </c>
      <c r="W60" s="3">
        <f t="shared" si="23"/>
        <v>277</v>
      </c>
      <c r="X60" s="3">
        <v>2</v>
      </c>
      <c r="Y60" s="2">
        <f t="shared" si="9"/>
        <v>729</v>
      </c>
      <c r="Z60" s="2">
        <f t="shared" si="11"/>
        <v>35</v>
      </c>
      <c r="AA60" s="19">
        <f t="shared" si="12"/>
        <v>4.8010973936899859</v>
      </c>
      <c r="AB60" s="3">
        <f t="shared" si="24"/>
        <v>80</v>
      </c>
      <c r="AC60" s="3">
        <f>AH60-AH59</f>
        <v>21</v>
      </c>
      <c r="AH60" s="3">
        <v>342</v>
      </c>
      <c r="AI60" s="3">
        <f t="shared" si="27"/>
        <v>1282</v>
      </c>
      <c r="AJ60" s="1">
        <v>5</v>
      </c>
      <c r="AL60" s="3">
        <f>AI60-U60</f>
        <v>966</v>
      </c>
      <c r="AM60" s="19">
        <f t="shared" si="26"/>
        <v>4.6948356807511731</v>
      </c>
      <c r="AN60" s="22">
        <f>(U60/AI60)*100</f>
        <v>24.648985959438377</v>
      </c>
      <c r="AO60" s="22">
        <f t="shared" si="19"/>
        <v>12.341772151898734</v>
      </c>
      <c r="AP60" s="22">
        <f>(V60/AI60)*100</f>
        <v>3.0421216848673946</v>
      </c>
      <c r="AQ60" s="22">
        <f>(W60/AI60)*100</f>
        <v>21.606864274570984</v>
      </c>
      <c r="AR60" s="22">
        <f t="shared" si="20"/>
        <v>10.48697241825556</v>
      </c>
      <c r="AS60" s="22">
        <f t="shared" si="13"/>
        <v>0.50348975944985541</v>
      </c>
      <c r="AT60" s="22"/>
      <c r="AU60" s="22"/>
      <c r="AV60" s="1">
        <v>0.69299999999999995</v>
      </c>
      <c r="AW60" s="25">
        <f t="shared" si="7"/>
        <v>43950</v>
      </c>
      <c r="AX60" s="25">
        <f t="shared" si="8"/>
        <v>43956</v>
      </c>
      <c r="AY60" s="3">
        <v>0.98099999999999998</v>
      </c>
      <c r="AZ60" s="3">
        <v>2.5499999999999998E-2</v>
      </c>
      <c r="BA60" s="11">
        <f t="shared" si="6"/>
        <v>27.176470588235293</v>
      </c>
      <c r="BB60" s="3">
        <v>0.98540000000000005</v>
      </c>
      <c r="BC60" s="3">
        <v>3.8399999999999997E-2</v>
      </c>
      <c r="BD60" s="11">
        <f t="shared" si="18"/>
        <v>18.046875</v>
      </c>
      <c r="BE60" s="6">
        <f t="shared" si="25"/>
        <v>43956</v>
      </c>
      <c r="BF60" s="2">
        <f t="shared" si="0"/>
        <v>1704</v>
      </c>
      <c r="BG60" s="2">
        <f t="shared" si="1"/>
        <v>80</v>
      </c>
    </row>
    <row r="61" spans="1:59" x14ac:dyDescent="0.25">
      <c r="B61" s="76">
        <v>5</v>
      </c>
      <c r="C61" s="76">
        <v>6</v>
      </c>
      <c r="D61" s="76">
        <v>60</v>
      </c>
      <c r="E61" s="94">
        <f t="shared" si="21"/>
        <v>43957</v>
      </c>
      <c r="K61" s="3">
        <f t="shared" si="22"/>
        <v>74</v>
      </c>
      <c r="L61" s="3">
        <f t="shared" si="2"/>
        <v>74</v>
      </c>
      <c r="T61" s="3">
        <v>1778</v>
      </c>
      <c r="U61" s="3">
        <v>353</v>
      </c>
      <c r="V61" s="3">
        <v>38</v>
      </c>
      <c r="W61" s="3">
        <f t="shared" si="23"/>
        <v>315</v>
      </c>
      <c r="X61" s="3">
        <v>4</v>
      </c>
      <c r="Y61" s="2">
        <f t="shared" si="9"/>
        <v>754</v>
      </c>
      <c r="Z61" s="2">
        <f t="shared" si="11"/>
        <v>35</v>
      </c>
      <c r="AA61" s="19">
        <f t="shared" si="12"/>
        <v>4.6419098143236077</v>
      </c>
      <c r="AB61" s="3">
        <f t="shared" si="24"/>
        <v>84</v>
      </c>
      <c r="AJ61" s="1">
        <v>9</v>
      </c>
      <c r="AM61" s="19">
        <f t="shared" si="26"/>
        <v>4.7244094488188972</v>
      </c>
      <c r="AN61" s="22"/>
      <c r="AO61" s="22">
        <f t="shared" si="19"/>
        <v>10.764872521246458</v>
      </c>
      <c r="AP61" s="22"/>
      <c r="AQ61" s="22"/>
      <c r="AR61" s="22">
        <f t="shared" si="20"/>
        <v>10.846607960719744</v>
      </c>
      <c r="AS61" s="22">
        <f t="shared" si="13"/>
        <v>0.50348975944985541</v>
      </c>
      <c r="AT61" s="22"/>
      <c r="AU61" s="22"/>
      <c r="AV61" s="1">
        <v>0.69299999999999995</v>
      </c>
      <c r="AW61" s="25">
        <f t="shared" si="7"/>
        <v>43951</v>
      </c>
      <c r="AX61" s="25">
        <f t="shared" si="8"/>
        <v>43957</v>
      </c>
      <c r="AY61" s="3">
        <v>0.98040000000000005</v>
      </c>
      <c r="AZ61" s="3">
        <v>2.5600000000000001E-2</v>
      </c>
      <c r="BA61" s="11">
        <f t="shared" si="6"/>
        <v>27.070312499999996</v>
      </c>
      <c r="BB61" s="3">
        <v>0.98780000000000001</v>
      </c>
      <c r="BC61" s="3">
        <v>4.0300000000000002E-2</v>
      </c>
      <c r="BD61" s="11">
        <f t="shared" si="18"/>
        <v>17.196029776674937</v>
      </c>
      <c r="BE61" s="6">
        <f t="shared" si="25"/>
        <v>43957</v>
      </c>
      <c r="BF61" s="2">
        <f t="shared" si="0"/>
        <v>1778</v>
      </c>
      <c r="BG61" s="2">
        <f t="shared" si="1"/>
        <v>84</v>
      </c>
    </row>
    <row r="62" spans="1:59" x14ac:dyDescent="0.25">
      <c r="B62" s="76">
        <v>5</v>
      </c>
      <c r="C62" s="76">
        <v>7</v>
      </c>
      <c r="D62" s="76">
        <v>61</v>
      </c>
      <c r="E62" s="94">
        <f t="shared" si="21"/>
        <v>43958</v>
      </c>
      <c r="K62" s="3">
        <f t="shared" si="22"/>
        <v>51</v>
      </c>
      <c r="L62" s="3">
        <f t="shared" si="2"/>
        <v>51</v>
      </c>
      <c r="T62" s="3">
        <v>1829</v>
      </c>
      <c r="U62" s="3">
        <v>355</v>
      </c>
      <c r="V62" s="3">
        <v>43</v>
      </c>
      <c r="W62" s="3">
        <f t="shared" si="23"/>
        <v>312</v>
      </c>
      <c r="X62" s="3">
        <v>0</v>
      </c>
      <c r="Y62" s="2">
        <f t="shared" si="9"/>
        <v>732</v>
      </c>
      <c r="Z62" s="2">
        <f t="shared" si="11"/>
        <v>32</v>
      </c>
      <c r="AA62" s="19">
        <f t="shared" si="12"/>
        <v>4.3715846994535523</v>
      </c>
      <c r="AB62" s="3">
        <f t="shared" si="24"/>
        <v>84</v>
      </c>
      <c r="AH62" s="3">
        <v>384</v>
      </c>
      <c r="AI62" s="3">
        <f t="shared" si="27"/>
        <v>1361</v>
      </c>
      <c r="AJ62" s="1">
        <v>1</v>
      </c>
      <c r="AL62" s="3">
        <f t="shared" ref="AL62:AL93" si="28">AI62-U62</f>
        <v>1006</v>
      </c>
      <c r="AM62" s="19">
        <f t="shared" si="26"/>
        <v>4.5926735921268458</v>
      </c>
      <c r="AN62" s="22">
        <f t="shared" ref="AN62:AN78" si="29">(U62/AI62)*100</f>
        <v>26.083761939750183</v>
      </c>
      <c r="AO62" s="22">
        <f t="shared" si="19"/>
        <v>12.112676056338028</v>
      </c>
      <c r="AP62" s="22">
        <f t="shared" ref="AP62:AP78" si="30">(V62/AI62)*100</f>
        <v>3.1594415870683319</v>
      </c>
      <c r="AQ62" s="22">
        <f t="shared" ref="AQ62:AQ78" si="31">(W62/AI62)*100</f>
        <v>22.92432035268185</v>
      </c>
      <c r="AR62" s="22">
        <f t="shared" si="20"/>
        <v>10.530128683351263</v>
      </c>
      <c r="AS62" s="22">
        <f t="shared" si="13"/>
        <v>0.46033349435415349</v>
      </c>
      <c r="AT62" s="22"/>
      <c r="AU62" s="22"/>
      <c r="AV62" s="1">
        <v>0.69299999999999995</v>
      </c>
      <c r="AW62" s="25">
        <f t="shared" si="7"/>
        <v>43952</v>
      </c>
      <c r="AX62" s="25">
        <f t="shared" si="8"/>
        <v>43958</v>
      </c>
      <c r="AY62" s="3">
        <v>0.97699999999999998</v>
      </c>
      <c r="AZ62" s="3">
        <v>2.7E-2</v>
      </c>
      <c r="BA62" s="11">
        <f t="shared" si="6"/>
        <v>25.666666666666664</v>
      </c>
      <c r="BB62" s="3">
        <v>0.96589999999999998</v>
      </c>
      <c r="BC62" s="3">
        <v>3.6900000000000002E-2</v>
      </c>
      <c r="BD62" s="11">
        <f t="shared" si="18"/>
        <v>18.780487804878046</v>
      </c>
      <c r="BE62" s="6">
        <f t="shared" si="25"/>
        <v>43958</v>
      </c>
      <c r="BF62" s="2">
        <f t="shared" si="0"/>
        <v>1829</v>
      </c>
      <c r="BG62" s="2">
        <f t="shared" si="1"/>
        <v>84</v>
      </c>
    </row>
    <row r="63" spans="1:59" x14ac:dyDescent="0.25">
      <c r="B63" s="76">
        <v>5</v>
      </c>
      <c r="C63" s="76">
        <v>8</v>
      </c>
      <c r="D63" s="76">
        <v>62</v>
      </c>
      <c r="E63" s="94">
        <f t="shared" si="21"/>
        <v>43959</v>
      </c>
      <c r="K63" s="3">
        <f t="shared" si="22"/>
        <v>43</v>
      </c>
      <c r="L63" s="3">
        <f t="shared" si="2"/>
        <v>43</v>
      </c>
      <c r="T63" s="3">
        <v>1872</v>
      </c>
      <c r="U63" s="3">
        <v>379</v>
      </c>
      <c r="V63" s="3">
        <v>49</v>
      </c>
      <c r="W63" s="3">
        <f t="shared" si="23"/>
        <v>330</v>
      </c>
      <c r="X63" s="3">
        <v>2</v>
      </c>
      <c r="Y63" s="2">
        <f t="shared" si="9"/>
        <v>684</v>
      </c>
      <c r="Z63" s="2">
        <f t="shared" si="11"/>
        <v>32</v>
      </c>
      <c r="AA63" s="19">
        <f t="shared" si="12"/>
        <v>4.6783625730994149</v>
      </c>
      <c r="AB63" s="3">
        <f t="shared" si="24"/>
        <v>86</v>
      </c>
      <c r="AC63" s="3">
        <f>AH63-AH62</f>
        <v>17</v>
      </c>
      <c r="AH63" s="3">
        <v>401</v>
      </c>
      <c r="AI63" s="3">
        <f t="shared" si="27"/>
        <v>1385</v>
      </c>
      <c r="AJ63" s="1">
        <v>9</v>
      </c>
      <c r="AL63" s="3">
        <f t="shared" si="28"/>
        <v>1006</v>
      </c>
      <c r="AM63" s="19">
        <f t="shared" si="26"/>
        <v>4.5940170940170946</v>
      </c>
      <c r="AN63" s="22">
        <f t="shared" si="29"/>
        <v>27.36462093862816</v>
      </c>
      <c r="AO63" s="22">
        <f t="shared" si="19"/>
        <v>12.928759894459102</v>
      </c>
      <c r="AP63" s="22">
        <f t="shared" si="30"/>
        <v>3.5379061371841161</v>
      </c>
      <c r="AQ63" s="22">
        <f t="shared" si="31"/>
        <v>23.826714801444044</v>
      </c>
      <c r="AR63" s="22">
        <f t="shared" si="20"/>
        <v>9.8396284418200324</v>
      </c>
      <c r="AS63" s="22">
        <f t="shared" si="13"/>
        <v>0.46033349435415349</v>
      </c>
      <c r="AT63" s="22"/>
      <c r="AU63" s="22"/>
      <c r="AV63" s="1">
        <v>0.69299999999999995</v>
      </c>
      <c r="AW63" s="25">
        <f t="shared" si="7"/>
        <v>43953</v>
      </c>
      <c r="AX63" s="25">
        <f t="shared" si="8"/>
        <v>43959</v>
      </c>
      <c r="AY63" s="3">
        <v>0.98419999999999996</v>
      </c>
      <c r="AZ63" s="3">
        <v>2.86E-2</v>
      </c>
      <c r="BA63" s="11">
        <f t="shared" si="6"/>
        <v>24.23076923076923</v>
      </c>
      <c r="BB63" s="3">
        <v>0.94710000000000005</v>
      </c>
      <c r="BC63" s="3">
        <v>3.1699999999999999E-2</v>
      </c>
      <c r="BD63" s="11">
        <f t="shared" si="18"/>
        <v>21.861198738170344</v>
      </c>
      <c r="BE63" s="6">
        <f t="shared" si="25"/>
        <v>43959</v>
      </c>
      <c r="BF63" s="2">
        <f t="shared" si="0"/>
        <v>1872</v>
      </c>
      <c r="BG63" s="2">
        <f t="shared" si="1"/>
        <v>86</v>
      </c>
    </row>
    <row r="64" spans="1:59" x14ac:dyDescent="0.25">
      <c r="B64" s="76">
        <v>5</v>
      </c>
      <c r="C64" s="76">
        <v>9</v>
      </c>
      <c r="D64" s="76">
        <v>63</v>
      </c>
      <c r="E64" s="94">
        <f t="shared" si="21"/>
        <v>43960</v>
      </c>
      <c r="K64" s="3">
        <f t="shared" si="22"/>
        <v>49</v>
      </c>
      <c r="L64" s="3">
        <f t="shared" si="2"/>
        <v>49</v>
      </c>
      <c r="T64" s="3">
        <v>1921</v>
      </c>
      <c r="U64" s="3">
        <v>389</v>
      </c>
      <c r="V64" s="3">
        <v>56</v>
      </c>
      <c r="W64" s="3">
        <f t="shared" si="23"/>
        <v>333</v>
      </c>
      <c r="X64" s="3">
        <v>4</v>
      </c>
      <c r="Y64" s="2">
        <f t="shared" si="9"/>
        <v>674</v>
      </c>
      <c r="Z64" s="2">
        <f t="shared" si="11"/>
        <v>35</v>
      </c>
      <c r="AA64" s="19">
        <f t="shared" si="12"/>
        <v>5.1928783382789323</v>
      </c>
      <c r="AB64" s="3">
        <f t="shared" si="24"/>
        <v>90</v>
      </c>
      <c r="AC64" s="3">
        <f>AH64-AH63</f>
        <v>21</v>
      </c>
      <c r="AH64" s="3">
        <v>422</v>
      </c>
      <c r="AI64" s="3">
        <f t="shared" si="27"/>
        <v>1409</v>
      </c>
      <c r="AJ64">
        <v>5</v>
      </c>
      <c r="AL64" s="3">
        <f t="shared" si="28"/>
        <v>1020</v>
      </c>
      <c r="AM64" s="19">
        <f t="shared" si="26"/>
        <v>4.6850598646538257</v>
      </c>
      <c r="AN64" s="22">
        <f t="shared" si="29"/>
        <v>27.608232789212206</v>
      </c>
      <c r="AO64" s="22">
        <f t="shared" si="19"/>
        <v>14.395886889460154</v>
      </c>
      <c r="AP64" s="22">
        <f t="shared" si="30"/>
        <v>3.9744499645138398</v>
      </c>
      <c r="AQ64" s="22">
        <f t="shared" si="31"/>
        <v>23.633782824698368</v>
      </c>
      <c r="AR64" s="22">
        <f t="shared" si="20"/>
        <v>9.6957742248343592</v>
      </c>
      <c r="AS64" s="22">
        <f t="shared" si="13"/>
        <v>0.50348975944985541</v>
      </c>
      <c r="AT64" s="22"/>
      <c r="AU64" s="22"/>
      <c r="AV64" s="1">
        <v>0.69299999999999995</v>
      </c>
      <c r="AW64" s="25">
        <f t="shared" si="7"/>
        <v>43954</v>
      </c>
      <c r="AX64" s="25">
        <f t="shared" si="8"/>
        <v>43960</v>
      </c>
      <c r="AY64" s="3">
        <v>0.99250000000000005</v>
      </c>
      <c r="AZ64" s="3">
        <v>2.98E-2</v>
      </c>
      <c r="BA64" s="11">
        <f t="shared" si="6"/>
        <v>23.255033557046978</v>
      </c>
      <c r="BB64" s="3">
        <v>0.94569999999999999</v>
      </c>
      <c r="BC64" s="3">
        <v>3.1099999999999999E-2</v>
      </c>
      <c r="BD64" s="11">
        <f t="shared" si="18"/>
        <v>22.282958199356912</v>
      </c>
      <c r="BE64" s="6">
        <f t="shared" si="25"/>
        <v>43960</v>
      </c>
      <c r="BF64" s="2">
        <f t="shared" si="0"/>
        <v>1921</v>
      </c>
      <c r="BG64" s="2">
        <f t="shared" si="1"/>
        <v>90</v>
      </c>
    </row>
    <row r="65" spans="1:59" s="46" customFormat="1" x14ac:dyDescent="0.25">
      <c r="A65" s="53" t="s">
        <v>48</v>
      </c>
      <c r="B65" s="77">
        <v>5</v>
      </c>
      <c r="C65" s="77">
        <v>10</v>
      </c>
      <c r="D65" s="77">
        <v>64</v>
      </c>
      <c r="E65" s="93">
        <f t="shared" si="21"/>
        <v>43961</v>
      </c>
      <c r="F65" s="51"/>
      <c r="G65" s="51"/>
      <c r="H65" s="51"/>
      <c r="I65" s="51"/>
      <c r="J65" s="51"/>
      <c r="K65" s="46">
        <f t="shared" si="22"/>
        <v>44</v>
      </c>
      <c r="L65" s="46">
        <f t="shared" si="2"/>
        <v>44</v>
      </c>
      <c r="M65" s="36">
        <f>SUM(K59:K65)</f>
        <v>347</v>
      </c>
      <c r="Q65" s="36">
        <f>SUM(X59:X65)</f>
        <v>18</v>
      </c>
      <c r="T65" s="46">
        <v>1965</v>
      </c>
      <c r="U65" s="46">
        <v>385</v>
      </c>
      <c r="V65" s="46">
        <v>58</v>
      </c>
      <c r="W65" s="46">
        <f t="shared" si="23"/>
        <v>327</v>
      </c>
      <c r="X65" s="46">
        <v>1</v>
      </c>
      <c r="Y65" s="36">
        <f t="shared" si="9"/>
        <v>665</v>
      </c>
      <c r="Z65" s="36">
        <f t="shared" si="11"/>
        <v>35</v>
      </c>
      <c r="AA65" s="39">
        <f t="shared" si="12"/>
        <v>5.2631578947368416</v>
      </c>
      <c r="AB65" s="46">
        <f t="shared" si="24"/>
        <v>91</v>
      </c>
      <c r="AC65" s="46">
        <f>AH65-AH64</f>
        <v>22</v>
      </c>
      <c r="AH65" s="46">
        <v>444</v>
      </c>
      <c r="AI65" s="46">
        <f t="shared" si="27"/>
        <v>1430</v>
      </c>
      <c r="AJ65" s="47">
        <v>3</v>
      </c>
      <c r="AL65" s="46">
        <f t="shared" si="28"/>
        <v>1045</v>
      </c>
      <c r="AM65" s="39">
        <f t="shared" si="26"/>
        <v>4.6310432569974553</v>
      </c>
      <c r="AN65" s="41">
        <f t="shared" si="29"/>
        <v>26.923076923076923</v>
      </c>
      <c r="AO65" s="41">
        <f t="shared" si="19"/>
        <v>15.064935064935064</v>
      </c>
      <c r="AP65" s="41">
        <f t="shared" si="30"/>
        <v>4.0559440559440558</v>
      </c>
      <c r="AQ65" s="41">
        <f t="shared" si="31"/>
        <v>22.867132867132867</v>
      </c>
      <c r="AR65" s="41">
        <f t="shared" si="20"/>
        <v>9.5663054295472527</v>
      </c>
      <c r="AS65" s="41">
        <f t="shared" si="13"/>
        <v>0.50348975944985541</v>
      </c>
      <c r="AT65" s="41"/>
      <c r="AU65" s="41"/>
      <c r="AV65" s="47">
        <v>0.69299999999999995</v>
      </c>
      <c r="AW65" s="48">
        <f t="shared" si="7"/>
        <v>43955</v>
      </c>
      <c r="AX65" s="48">
        <f t="shared" si="8"/>
        <v>43961</v>
      </c>
      <c r="AY65" s="46">
        <v>0.98880000000000001</v>
      </c>
      <c r="AZ65" s="46">
        <v>2.9000000000000001E-2</v>
      </c>
      <c r="BA65" s="51">
        <f t="shared" si="6"/>
        <v>23.896551724137929</v>
      </c>
      <c r="BB65" s="46">
        <v>0.96640000000000004</v>
      </c>
      <c r="BC65" s="46">
        <v>2.58E-2</v>
      </c>
      <c r="BD65" s="51">
        <f t="shared" si="18"/>
        <v>26.86046511627907</v>
      </c>
      <c r="BE65" s="50">
        <f t="shared" si="25"/>
        <v>43961</v>
      </c>
      <c r="BF65" s="36">
        <f t="shared" si="0"/>
        <v>1965</v>
      </c>
      <c r="BG65" s="36">
        <f t="shared" si="1"/>
        <v>91</v>
      </c>
    </row>
    <row r="66" spans="1:59" x14ac:dyDescent="0.25">
      <c r="B66" s="76">
        <v>5</v>
      </c>
      <c r="C66" s="76">
        <v>11</v>
      </c>
      <c r="D66" s="76">
        <v>65</v>
      </c>
      <c r="E66" s="94">
        <f t="shared" si="21"/>
        <v>43962</v>
      </c>
      <c r="K66" s="3">
        <f t="shared" si="22"/>
        <v>25</v>
      </c>
      <c r="L66" s="3">
        <f t="shared" ref="L66:L127" si="32">T66-T65</f>
        <v>25</v>
      </c>
      <c r="T66" s="3">
        <v>1990</v>
      </c>
      <c r="U66" s="3">
        <v>368</v>
      </c>
      <c r="V66" s="3">
        <v>50</v>
      </c>
      <c r="W66" s="3">
        <f t="shared" si="23"/>
        <v>318</v>
      </c>
      <c r="X66" s="3">
        <v>2</v>
      </c>
      <c r="Y66" s="2">
        <f t="shared" si="9"/>
        <v>627</v>
      </c>
      <c r="Z66" s="2">
        <f t="shared" si="11"/>
        <v>35</v>
      </c>
      <c r="AA66" s="19">
        <f t="shared" si="12"/>
        <v>5.5821371610845292</v>
      </c>
      <c r="AB66" s="3">
        <f t="shared" si="24"/>
        <v>93</v>
      </c>
      <c r="AC66" s="3">
        <f t="shared" ref="AC66:AC90" si="33">AH66-AH65</f>
        <v>17</v>
      </c>
      <c r="AH66" s="3">
        <v>461</v>
      </c>
      <c r="AI66" s="3">
        <f t="shared" si="27"/>
        <v>1436</v>
      </c>
      <c r="AJ66" s="1">
        <v>5</v>
      </c>
      <c r="AL66" s="3">
        <f t="shared" si="28"/>
        <v>1068</v>
      </c>
      <c r="AM66" s="19">
        <f t="shared" si="26"/>
        <v>4.6733668341708539</v>
      </c>
      <c r="AN66" s="22">
        <f t="shared" si="29"/>
        <v>25.626740947075209</v>
      </c>
      <c r="AO66" s="22">
        <f t="shared" si="19"/>
        <v>13.586956521739129</v>
      </c>
      <c r="AP66" s="22">
        <f t="shared" si="30"/>
        <v>3.4818941504178276</v>
      </c>
      <c r="AQ66" s="22">
        <f t="shared" si="31"/>
        <v>22.144846796657379</v>
      </c>
      <c r="AR66" s="22">
        <f t="shared" si="20"/>
        <v>9.0196594050016952</v>
      </c>
      <c r="AS66" s="22">
        <f t="shared" si="13"/>
        <v>0.50348975944985541</v>
      </c>
      <c r="AT66" s="22"/>
      <c r="AU66" s="22"/>
      <c r="AV66" s="1">
        <v>0.69299999999999995</v>
      </c>
      <c r="AW66" s="25">
        <f t="shared" si="7"/>
        <v>43956</v>
      </c>
      <c r="AX66" s="25">
        <f t="shared" si="8"/>
        <v>43962</v>
      </c>
      <c r="AY66" s="3">
        <v>0.97870000000000001</v>
      </c>
      <c r="AZ66" s="3">
        <v>2.5499999999999998E-2</v>
      </c>
      <c r="BA66" s="11">
        <f t="shared" si="6"/>
        <v>27.176470588235293</v>
      </c>
      <c r="BB66" s="3">
        <v>0.96650000000000003</v>
      </c>
      <c r="BC66" s="3">
        <v>2.5499999999999998E-2</v>
      </c>
      <c r="BD66" s="11">
        <f t="shared" si="18"/>
        <v>27.176470588235293</v>
      </c>
      <c r="BE66" s="6">
        <f t="shared" si="25"/>
        <v>43962</v>
      </c>
      <c r="BF66" s="2">
        <f t="shared" ref="BF66:BF129" si="34">T66</f>
        <v>1990</v>
      </c>
      <c r="BG66" s="2">
        <f t="shared" ref="BG66:BG129" si="35">AB66</f>
        <v>93</v>
      </c>
    </row>
    <row r="67" spans="1:59" x14ac:dyDescent="0.25">
      <c r="B67" s="76">
        <v>5</v>
      </c>
      <c r="C67" s="76">
        <v>12</v>
      </c>
      <c r="D67" s="76">
        <v>66</v>
      </c>
      <c r="E67" s="94">
        <f t="shared" si="21"/>
        <v>43963</v>
      </c>
      <c r="K67" s="3">
        <f t="shared" si="22"/>
        <v>33</v>
      </c>
      <c r="L67" s="3">
        <f t="shared" si="32"/>
        <v>33</v>
      </c>
      <c r="T67" s="3">
        <v>2023</v>
      </c>
      <c r="U67" s="3">
        <v>365</v>
      </c>
      <c r="V67" s="3">
        <v>51</v>
      </c>
      <c r="W67" s="3">
        <f t="shared" si="23"/>
        <v>314</v>
      </c>
      <c r="X67" s="3">
        <v>2</v>
      </c>
      <c r="Y67" s="2">
        <f t="shared" si="9"/>
        <v>624</v>
      </c>
      <c r="Z67" s="2">
        <f t="shared" si="11"/>
        <v>37</v>
      </c>
      <c r="AA67" s="19">
        <f t="shared" si="12"/>
        <v>5.9294871794871788</v>
      </c>
      <c r="AB67" s="3">
        <f t="shared" si="24"/>
        <v>95</v>
      </c>
      <c r="AC67" s="3">
        <f t="shared" si="33"/>
        <v>15</v>
      </c>
      <c r="AH67" s="3">
        <v>476</v>
      </c>
      <c r="AI67" s="3">
        <f t="shared" si="27"/>
        <v>1452</v>
      </c>
      <c r="AJ67" s="1">
        <v>4</v>
      </c>
      <c r="AL67" s="3">
        <f t="shared" si="28"/>
        <v>1087</v>
      </c>
      <c r="AM67" s="19">
        <f t="shared" si="26"/>
        <v>4.6959960454770142</v>
      </c>
      <c r="AN67" s="22">
        <f t="shared" si="29"/>
        <v>25.137741046831959</v>
      </c>
      <c r="AO67" s="22">
        <f t="shared" si="19"/>
        <v>13.972602739726028</v>
      </c>
      <c r="AP67" s="22">
        <f t="shared" si="30"/>
        <v>3.5123966942148761</v>
      </c>
      <c r="AQ67" s="22">
        <f t="shared" si="31"/>
        <v>21.625344352617081</v>
      </c>
      <c r="AR67" s="22">
        <f t="shared" si="20"/>
        <v>8.9765031399059936</v>
      </c>
      <c r="AS67" s="22">
        <f t="shared" si="13"/>
        <v>0.53226060284699006</v>
      </c>
      <c r="AT67" s="22"/>
      <c r="AU67" s="22"/>
      <c r="AV67" s="1">
        <v>0.69299999999999995</v>
      </c>
      <c r="AW67" s="25">
        <f t="shared" si="7"/>
        <v>43957</v>
      </c>
      <c r="AX67" s="25">
        <f t="shared" si="8"/>
        <v>43963</v>
      </c>
      <c r="AY67" s="3">
        <v>0.98599999999999999</v>
      </c>
      <c r="AZ67" s="3">
        <v>2.1600000000000001E-2</v>
      </c>
      <c r="BA67" s="11">
        <f t="shared" si="6"/>
        <v>32.083333333333329</v>
      </c>
      <c r="BB67" s="3">
        <v>0.96750000000000003</v>
      </c>
      <c r="BC67" s="3">
        <v>2.4400000000000002E-2</v>
      </c>
      <c r="BD67" s="11">
        <f t="shared" si="18"/>
        <v>28.401639344262293</v>
      </c>
      <c r="BE67" s="6">
        <f t="shared" si="25"/>
        <v>43963</v>
      </c>
      <c r="BF67" s="2">
        <f t="shared" si="34"/>
        <v>2023</v>
      </c>
      <c r="BG67" s="2">
        <f t="shared" si="35"/>
        <v>95</v>
      </c>
    </row>
    <row r="68" spans="1:59" x14ac:dyDescent="0.25">
      <c r="B68" s="76">
        <v>5</v>
      </c>
      <c r="C68" s="76">
        <v>13</v>
      </c>
      <c r="D68" s="76">
        <v>67</v>
      </c>
      <c r="E68" s="94">
        <f t="shared" si="21"/>
        <v>43964</v>
      </c>
      <c r="K68" s="3">
        <f t="shared" si="22"/>
        <v>46</v>
      </c>
      <c r="L68" s="3">
        <f t="shared" si="32"/>
        <v>46</v>
      </c>
      <c r="T68" s="3">
        <v>2069</v>
      </c>
      <c r="U68" s="3">
        <v>365</v>
      </c>
      <c r="V68" s="3">
        <v>51</v>
      </c>
      <c r="W68" s="3">
        <f t="shared" si="23"/>
        <v>314</v>
      </c>
      <c r="X68" s="3">
        <v>1</v>
      </c>
      <c r="Y68" s="2">
        <f t="shared" si="9"/>
        <v>622</v>
      </c>
      <c r="Z68" s="2">
        <f t="shared" si="11"/>
        <v>32</v>
      </c>
      <c r="AA68" s="19">
        <f t="shared" si="12"/>
        <v>5.144694533762058</v>
      </c>
      <c r="AB68" s="3">
        <f t="shared" si="24"/>
        <v>96</v>
      </c>
      <c r="AC68" s="3">
        <f t="shared" si="33"/>
        <v>23</v>
      </c>
      <c r="AH68" s="3">
        <v>499</v>
      </c>
      <c r="AI68" s="3">
        <f t="shared" si="27"/>
        <v>1474</v>
      </c>
      <c r="AJ68" s="1">
        <v>7</v>
      </c>
      <c r="AL68" s="3">
        <f t="shared" si="28"/>
        <v>1109</v>
      </c>
      <c r="AM68" s="19">
        <f t="shared" si="26"/>
        <v>4.6399226679555339</v>
      </c>
      <c r="AN68" s="22">
        <f t="shared" si="29"/>
        <v>24.762550881953867</v>
      </c>
      <c r="AO68" s="22">
        <f t="shared" si="19"/>
        <v>13.972602739726028</v>
      </c>
      <c r="AP68" s="22">
        <f t="shared" si="30"/>
        <v>3.4599728629579376</v>
      </c>
      <c r="AQ68" s="22">
        <f t="shared" si="31"/>
        <v>21.302578018995931</v>
      </c>
      <c r="AR68" s="22">
        <f t="shared" si="20"/>
        <v>8.9477322965088586</v>
      </c>
      <c r="AS68" s="22">
        <f t="shared" si="13"/>
        <v>0.46033349435415349</v>
      </c>
      <c r="AT68" s="22"/>
      <c r="AU68" s="22"/>
      <c r="AV68" s="1">
        <v>0.69299999999999995</v>
      </c>
      <c r="AW68" s="25">
        <f t="shared" si="7"/>
        <v>43958</v>
      </c>
      <c r="AX68" s="25">
        <f t="shared" si="8"/>
        <v>43964</v>
      </c>
      <c r="AY68" s="3">
        <v>0.99029999999999996</v>
      </c>
      <c r="AZ68" s="3">
        <v>0.02</v>
      </c>
      <c r="BA68" s="11">
        <f t="shared" si="6"/>
        <v>34.65</v>
      </c>
      <c r="BB68" s="3">
        <v>0.97440000000000004</v>
      </c>
      <c r="BC68" s="3">
        <v>2.4799999999999999E-2</v>
      </c>
      <c r="BD68" s="11">
        <f t="shared" si="18"/>
        <v>27.943548387096772</v>
      </c>
      <c r="BE68" s="6">
        <f t="shared" si="25"/>
        <v>43964</v>
      </c>
      <c r="BF68" s="2">
        <f t="shared" si="34"/>
        <v>2069</v>
      </c>
      <c r="BG68" s="2">
        <f t="shared" si="35"/>
        <v>96</v>
      </c>
    </row>
    <row r="69" spans="1:59" x14ac:dyDescent="0.25">
      <c r="B69" s="76">
        <v>5</v>
      </c>
      <c r="C69" s="76">
        <v>14</v>
      </c>
      <c r="D69" s="76">
        <v>68</v>
      </c>
      <c r="E69" s="94">
        <f t="shared" si="21"/>
        <v>43965</v>
      </c>
      <c r="K69" s="3">
        <f t="shared" si="22"/>
        <v>31</v>
      </c>
      <c r="L69" s="3">
        <f t="shared" si="32"/>
        <v>31</v>
      </c>
      <c r="T69" s="3">
        <v>2100</v>
      </c>
      <c r="U69" s="3">
        <v>365</v>
      </c>
      <c r="V69" s="3">
        <v>51</v>
      </c>
      <c r="W69" s="3">
        <f t="shared" si="23"/>
        <v>314</v>
      </c>
      <c r="X69" s="3">
        <v>3</v>
      </c>
      <c r="Y69" s="2">
        <f t="shared" si="9"/>
        <v>594</v>
      </c>
      <c r="Z69" s="2">
        <f t="shared" si="11"/>
        <v>33</v>
      </c>
      <c r="AA69" s="19">
        <f t="shared" si="12"/>
        <v>5.5555555555555554</v>
      </c>
      <c r="AB69" s="3">
        <f t="shared" si="24"/>
        <v>99</v>
      </c>
      <c r="AC69" s="3">
        <f t="shared" si="33"/>
        <v>22</v>
      </c>
      <c r="AH69" s="3">
        <v>521</v>
      </c>
      <c r="AI69" s="3">
        <f t="shared" si="27"/>
        <v>1480</v>
      </c>
      <c r="AJ69" s="1">
        <v>3</v>
      </c>
      <c r="AL69" s="3">
        <f t="shared" si="28"/>
        <v>1115</v>
      </c>
      <c r="AM69" s="19">
        <f t="shared" si="26"/>
        <v>4.7142857142857144</v>
      </c>
      <c r="AN69" s="22">
        <f t="shared" si="29"/>
        <v>24.662162162162161</v>
      </c>
      <c r="AO69" s="22">
        <f t="shared" si="19"/>
        <v>13.972602739726028</v>
      </c>
      <c r="AP69" s="22">
        <f t="shared" si="30"/>
        <v>3.4459459459459461</v>
      </c>
      <c r="AQ69" s="22">
        <f t="shared" si="31"/>
        <v>21.216216216216218</v>
      </c>
      <c r="AR69" s="22">
        <f t="shared" si="20"/>
        <v>8.5449404889489742</v>
      </c>
      <c r="AS69" s="22">
        <f t="shared" si="13"/>
        <v>0.47471891605272082</v>
      </c>
      <c r="AT69" s="22"/>
      <c r="AU69" s="22"/>
      <c r="AV69" s="1">
        <v>0.69299999999999995</v>
      </c>
      <c r="AW69" s="25">
        <f t="shared" si="7"/>
        <v>43959</v>
      </c>
      <c r="AX69" s="25">
        <f t="shared" si="8"/>
        <v>43965</v>
      </c>
      <c r="AY69" s="3">
        <v>0.99199999999999999</v>
      </c>
      <c r="AZ69" s="3">
        <v>1.8700000000000001E-2</v>
      </c>
      <c r="BA69" s="11">
        <f t="shared" si="6"/>
        <v>37.058823529411761</v>
      </c>
      <c r="BB69" s="3">
        <v>0.97519999999999996</v>
      </c>
      <c r="BC69" s="3">
        <v>2.3400000000000001E-2</v>
      </c>
      <c r="BD69" s="11">
        <f t="shared" si="18"/>
        <v>29.615384615384613</v>
      </c>
      <c r="BE69" s="6">
        <f t="shared" si="25"/>
        <v>43965</v>
      </c>
      <c r="BF69" s="2">
        <f t="shared" si="34"/>
        <v>2100</v>
      </c>
      <c r="BG69" s="2">
        <f t="shared" si="35"/>
        <v>99</v>
      </c>
    </row>
    <row r="70" spans="1:59" x14ac:dyDescent="0.25">
      <c r="B70" s="76">
        <v>5</v>
      </c>
      <c r="C70" s="76">
        <v>15</v>
      </c>
      <c r="D70" s="76">
        <v>69</v>
      </c>
      <c r="E70" s="94">
        <f t="shared" si="21"/>
        <v>43966</v>
      </c>
      <c r="K70" s="3">
        <f t="shared" si="22"/>
        <v>38</v>
      </c>
      <c r="L70" s="3">
        <f t="shared" si="32"/>
        <v>38</v>
      </c>
      <c r="T70" s="3">
        <v>2138</v>
      </c>
      <c r="U70" s="3">
        <v>321</v>
      </c>
      <c r="V70" s="3">
        <v>49</v>
      </c>
      <c r="W70" s="3">
        <f t="shared" si="23"/>
        <v>272</v>
      </c>
      <c r="X70" s="3">
        <v>3</v>
      </c>
      <c r="Y70" s="2">
        <f t="shared" si="9"/>
        <v>583</v>
      </c>
      <c r="Z70" s="2">
        <f t="shared" si="11"/>
        <v>34</v>
      </c>
      <c r="AA70" s="19">
        <f t="shared" si="12"/>
        <v>5.8319039451114927</v>
      </c>
      <c r="AB70" s="3">
        <f t="shared" si="24"/>
        <v>102</v>
      </c>
      <c r="AC70" s="3">
        <f t="shared" si="33"/>
        <v>24</v>
      </c>
      <c r="AH70" s="3">
        <v>545</v>
      </c>
      <c r="AI70" s="3">
        <f t="shared" si="27"/>
        <v>1491</v>
      </c>
      <c r="AJ70" s="1">
        <v>2</v>
      </c>
      <c r="AL70" s="3">
        <f t="shared" si="28"/>
        <v>1170</v>
      </c>
      <c r="AM70" s="19">
        <f t="shared" si="26"/>
        <v>4.7708138447146862</v>
      </c>
      <c r="AN70" s="22">
        <f t="shared" si="29"/>
        <v>21.529175050301809</v>
      </c>
      <c r="AO70" s="22">
        <f t="shared" si="19"/>
        <v>15.264797507788161</v>
      </c>
      <c r="AP70" s="22">
        <f t="shared" si="30"/>
        <v>3.286384976525822</v>
      </c>
      <c r="AQ70" s="22">
        <f t="shared" si="31"/>
        <v>18.242790073775989</v>
      </c>
      <c r="AR70" s="22">
        <f t="shared" si="20"/>
        <v>8.3867008502647344</v>
      </c>
      <c r="AS70" s="22">
        <f t="shared" si="13"/>
        <v>0.48910433775128814</v>
      </c>
      <c r="AT70" s="22"/>
      <c r="AU70" s="22"/>
      <c r="AV70" s="1">
        <v>0.69299999999999995</v>
      </c>
      <c r="AW70" s="25">
        <f t="shared" si="7"/>
        <v>43960</v>
      </c>
      <c r="AX70" s="25">
        <f t="shared" si="8"/>
        <v>43966</v>
      </c>
      <c r="AY70" s="3">
        <v>0.99670000000000003</v>
      </c>
      <c r="AZ70" s="3">
        <v>1.7600000000000001E-2</v>
      </c>
      <c r="BA70" s="11">
        <f t="shared" si="6"/>
        <v>39.374999999999993</v>
      </c>
      <c r="BB70" s="3">
        <v>0.98509999999999998</v>
      </c>
      <c r="BC70" s="3">
        <v>2.23E-2</v>
      </c>
      <c r="BD70" s="11">
        <f t="shared" si="18"/>
        <v>31.076233183856498</v>
      </c>
      <c r="BE70" s="6">
        <f t="shared" si="25"/>
        <v>43966</v>
      </c>
      <c r="BF70" s="2">
        <f t="shared" si="34"/>
        <v>2138</v>
      </c>
      <c r="BG70" s="2">
        <f t="shared" si="35"/>
        <v>102</v>
      </c>
    </row>
    <row r="71" spans="1:59" x14ac:dyDescent="0.25">
      <c r="B71" s="76">
        <v>5</v>
      </c>
      <c r="C71" s="76">
        <v>16</v>
      </c>
      <c r="D71" s="76">
        <v>70</v>
      </c>
      <c r="E71" s="94">
        <f t="shared" si="21"/>
        <v>43967</v>
      </c>
      <c r="K71" s="3">
        <f t="shared" si="22"/>
        <v>37</v>
      </c>
      <c r="L71" s="3">
        <f t="shared" si="32"/>
        <v>37</v>
      </c>
      <c r="T71" s="3">
        <v>2175</v>
      </c>
      <c r="U71" s="3">
        <v>322</v>
      </c>
      <c r="V71" s="3">
        <v>45</v>
      </c>
      <c r="W71" s="3">
        <f t="shared" si="23"/>
        <v>277</v>
      </c>
      <c r="X71" s="3">
        <v>3</v>
      </c>
      <c r="Y71" s="2">
        <f t="shared" si="9"/>
        <v>581</v>
      </c>
      <c r="Z71" s="2">
        <f t="shared" si="11"/>
        <v>33</v>
      </c>
      <c r="AA71" s="19">
        <f t="shared" si="12"/>
        <v>5.6798623063683307</v>
      </c>
      <c r="AB71" s="3">
        <f t="shared" si="24"/>
        <v>105</v>
      </c>
      <c r="AC71" s="3">
        <f t="shared" si="33"/>
        <v>28</v>
      </c>
      <c r="AH71" s="3">
        <v>573</v>
      </c>
      <c r="AI71" s="3">
        <f t="shared" si="27"/>
        <v>1497</v>
      </c>
      <c r="AJ71" s="1">
        <v>3</v>
      </c>
      <c r="AL71" s="3">
        <f t="shared" si="28"/>
        <v>1175</v>
      </c>
      <c r="AM71" s="19">
        <f t="shared" si="26"/>
        <v>4.8275862068965516</v>
      </c>
      <c r="AN71" s="22">
        <f t="shared" si="29"/>
        <v>21.509686038744157</v>
      </c>
      <c r="AO71" s="22">
        <f t="shared" si="19"/>
        <v>13.975155279503104</v>
      </c>
      <c r="AP71" s="22">
        <f t="shared" si="30"/>
        <v>3.0060120240480961</v>
      </c>
      <c r="AQ71" s="22">
        <f t="shared" si="31"/>
        <v>18.50367401469606</v>
      </c>
      <c r="AR71" s="22">
        <f t="shared" si="20"/>
        <v>8.3579300068676012</v>
      </c>
      <c r="AS71" s="22">
        <f t="shared" si="13"/>
        <v>0.47471891605272082</v>
      </c>
      <c r="AT71" s="22"/>
      <c r="AU71" s="22"/>
      <c r="AV71" s="1">
        <v>0.69299999999999995</v>
      </c>
      <c r="AW71" s="25">
        <f t="shared" si="7"/>
        <v>43961</v>
      </c>
      <c r="AX71" s="25">
        <f t="shared" si="8"/>
        <v>43967</v>
      </c>
      <c r="AY71" s="3">
        <v>0.997</v>
      </c>
      <c r="AZ71" s="3">
        <v>1.7299999999999999E-2</v>
      </c>
      <c r="BA71" s="11">
        <f t="shared" si="6"/>
        <v>40.057803468208093</v>
      </c>
      <c r="BB71" s="3">
        <v>0.98709999999999998</v>
      </c>
      <c r="BC71" s="3">
        <v>2.4299999999999999E-2</v>
      </c>
      <c r="BD71" s="11">
        <f t="shared" si="18"/>
        <v>28.518518518518519</v>
      </c>
      <c r="BE71" s="6">
        <f t="shared" si="25"/>
        <v>43967</v>
      </c>
      <c r="BF71" s="2">
        <f t="shared" si="34"/>
        <v>2175</v>
      </c>
      <c r="BG71" s="2">
        <f t="shared" si="35"/>
        <v>105</v>
      </c>
    </row>
    <row r="72" spans="1:59" s="46" customFormat="1" x14ac:dyDescent="0.25">
      <c r="A72" s="53" t="s">
        <v>49</v>
      </c>
      <c r="B72" s="77">
        <v>5</v>
      </c>
      <c r="C72" s="77">
        <v>17</v>
      </c>
      <c r="D72" s="77">
        <v>71</v>
      </c>
      <c r="E72" s="93">
        <f t="shared" si="21"/>
        <v>43968</v>
      </c>
      <c r="F72" s="51"/>
      <c r="G72" s="51"/>
      <c r="H72" s="51"/>
      <c r="I72" s="51"/>
      <c r="J72" s="51"/>
      <c r="K72" s="46">
        <f t="shared" si="22"/>
        <v>36</v>
      </c>
      <c r="L72" s="46">
        <f t="shared" si="32"/>
        <v>36</v>
      </c>
      <c r="M72" s="36">
        <f>SUM(K66:K72)</f>
        <v>246</v>
      </c>
      <c r="Q72" s="36">
        <f>SUM(X66:X72)</f>
        <v>17</v>
      </c>
      <c r="T72" s="46">
        <v>2211</v>
      </c>
      <c r="U72" s="46">
        <v>323</v>
      </c>
      <c r="V72" s="46">
        <v>46</v>
      </c>
      <c r="W72" s="46">
        <f t="shared" si="23"/>
        <v>277</v>
      </c>
      <c r="X72" s="46">
        <v>3</v>
      </c>
      <c r="Y72" s="36">
        <f t="shared" si="9"/>
        <v>593</v>
      </c>
      <c r="Z72" s="36">
        <f t="shared" si="11"/>
        <v>35</v>
      </c>
      <c r="AA72" s="39">
        <f t="shared" si="12"/>
        <v>5.9021922428330518</v>
      </c>
      <c r="AB72" s="46">
        <f t="shared" si="24"/>
        <v>108</v>
      </c>
      <c r="AC72" s="46">
        <f t="shared" si="33"/>
        <v>25</v>
      </c>
      <c r="AH72" s="46">
        <v>598</v>
      </c>
      <c r="AI72" s="46">
        <f t="shared" si="27"/>
        <v>1505</v>
      </c>
      <c r="AJ72" s="47">
        <v>7</v>
      </c>
      <c r="AL72" s="46">
        <f t="shared" si="28"/>
        <v>1182</v>
      </c>
      <c r="AM72" s="39">
        <f t="shared" si="26"/>
        <v>4.8846675712347354</v>
      </c>
      <c r="AN72" s="41">
        <f t="shared" si="29"/>
        <v>21.461794019933556</v>
      </c>
      <c r="AO72" s="41">
        <f t="shared" si="19"/>
        <v>14.241486068111456</v>
      </c>
      <c r="AP72" s="41">
        <f t="shared" si="30"/>
        <v>3.0564784053156147</v>
      </c>
      <c r="AQ72" s="41">
        <f t="shared" si="31"/>
        <v>18.40531561461794</v>
      </c>
      <c r="AR72" s="41">
        <f t="shared" si="20"/>
        <v>8.5305550672504076</v>
      </c>
      <c r="AS72" s="41">
        <f t="shared" si="13"/>
        <v>0.50348975944985541</v>
      </c>
      <c r="AT72" s="41"/>
      <c r="AU72" s="41"/>
      <c r="AV72" s="47">
        <v>0.69299999999999995</v>
      </c>
      <c r="AW72" s="48">
        <f t="shared" si="7"/>
        <v>43962</v>
      </c>
      <c r="AX72" s="48">
        <f t="shared" si="8"/>
        <v>43968</v>
      </c>
      <c r="AY72" s="46">
        <v>0.99829999999999997</v>
      </c>
      <c r="AZ72" s="46">
        <v>1.7600000000000001E-2</v>
      </c>
      <c r="BA72" s="51">
        <f t="shared" si="6"/>
        <v>39.374999999999993</v>
      </c>
      <c r="BB72" s="46">
        <v>0.98540000000000005</v>
      </c>
      <c r="BC72" s="46">
        <v>2.5100000000000001E-2</v>
      </c>
      <c r="BD72" s="51">
        <f t="shared" si="18"/>
        <v>27.609561752988046</v>
      </c>
      <c r="BE72" s="50">
        <f t="shared" si="25"/>
        <v>43968</v>
      </c>
      <c r="BF72" s="36">
        <f t="shared" si="34"/>
        <v>2211</v>
      </c>
      <c r="BG72" s="36">
        <f t="shared" si="35"/>
        <v>108</v>
      </c>
    </row>
    <row r="73" spans="1:59" x14ac:dyDescent="0.25">
      <c r="B73" s="76">
        <v>5</v>
      </c>
      <c r="C73" s="76">
        <v>18</v>
      </c>
      <c r="D73" s="76">
        <v>72</v>
      </c>
      <c r="E73" s="94">
        <f t="shared" si="21"/>
        <v>43969</v>
      </c>
      <c r="K73" s="3">
        <f t="shared" si="22"/>
        <v>24</v>
      </c>
      <c r="L73" s="3">
        <f t="shared" si="32"/>
        <v>24</v>
      </c>
      <c r="T73" s="3">
        <v>2235</v>
      </c>
      <c r="U73" s="3">
        <v>329</v>
      </c>
      <c r="V73" s="3">
        <v>43</v>
      </c>
      <c r="W73" s="3">
        <f t="shared" si="23"/>
        <v>286</v>
      </c>
      <c r="X73" s="3">
        <v>2</v>
      </c>
      <c r="Y73" s="2">
        <f t="shared" si="9"/>
        <v>583</v>
      </c>
      <c r="Z73" s="2">
        <f t="shared" si="11"/>
        <v>32</v>
      </c>
      <c r="AA73" s="19">
        <f t="shared" si="12"/>
        <v>5.4888507718696395</v>
      </c>
      <c r="AB73" s="3">
        <f t="shared" si="24"/>
        <v>110</v>
      </c>
      <c r="AC73" s="3">
        <f t="shared" si="33"/>
        <v>14</v>
      </c>
      <c r="AH73" s="3">
        <v>612</v>
      </c>
      <c r="AI73" s="3">
        <f t="shared" si="27"/>
        <v>1513</v>
      </c>
      <c r="AJ73" s="1">
        <v>2</v>
      </c>
      <c r="AL73" s="3">
        <f t="shared" si="28"/>
        <v>1184</v>
      </c>
      <c r="AM73" s="19">
        <f t="shared" si="26"/>
        <v>4.9217002237136462</v>
      </c>
      <c r="AN73" s="22">
        <f t="shared" si="29"/>
        <v>21.744877726371449</v>
      </c>
      <c r="AO73" s="22">
        <f t="shared" si="19"/>
        <v>13.069908814589665</v>
      </c>
      <c r="AP73" s="22">
        <f t="shared" si="30"/>
        <v>2.8420356906807669</v>
      </c>
      <c r="AQ73" s="22">
        <f t="shared" si="31"/>
        <v>18.902842035690682</v>
      </c>
      <c r="AR73" s="22">
        <f t="shared" si="20"/>
        <v>8.3867008502647344</v>
      </c>
      <c r="AS73" s="22">
        <f t="shared" si="13"/>
        <v>0.46033349435415349</v>
      </c>
      <c r="AT73" s="22"/>
      <c r="AU73" s="22"/>
      <c r="AV73" s="1">
        <v>0.69299999999999995</v>
      </c>
      <c r="AW73" s="25">
        <f t="shared" si="7"/>
        <v>43963</v>
      </c>
      <c r="AX73" s="25">
        <f t="shared" si="8"/>
        <v>43969</v>
      </c>
      <c r="AY73" s="3">
        <v>0.99429999999999996</v>
      </c>
      <c r="AZ73" s="3">
        <v>1.67E-2</v>
      </c>
      <c r="BA73" s="11">
        <f t="shared" si="6"/>
        <v>41.49700598802395</v>
      </c>
      <c r="BB73" s="3">
        <v>0.9909</v>
      </c>
      <c r="BC73" s="3">
        <v>2.5999999999999999E-2</v>
      </c>
      <c r="BD73" s="11">
        <f t="shared" si="18"/>
        <v>26.653846153846153</v>
      </c>
      <c r="BE73" s="6">
        <f t="shared" si="25"/>
        <v>43969</v>
      </c>
      <c r="BF73" s="2">
        <f t="shared" si="34"/>
        <v>2235</v>
      </c>
      <c r="BG73" s="2">
        <f t="shared" si="35"/>
        <v>110</v>
      </c>
    </row>
    <row r="74" spans="1:59" x14ac:dyDescent="0.25">
      <c r="B74" s="76">
        <v>5</v>
      </c>
      <c r="C74" s="76">
        <v>19</v>
      </c>
      <c r="D74" s="76">
        <v>73</v>
      </c>
      <c r="E74" s="94">
        <f t="shared" si="21"/>
        <v>43970</v>
      </c>
      <c r="K74" s="3">
        <f t="shared" si="22"/>
        <v>24</v>
      </c>
      <c r="L74" s="3">
        <f t="shared" si="32"/>
        <v>24</v>
      </c>
      <c r="T74" s="3">
        <v>2259</v>
      </c>
      <c r="U74" s="3">
        <v>299</v>
      </c>
      <c r="V74" s="3">
        <v>36</v>
      </c>
      <c r="W74" s="3">
        <f t="shared" si="23"/>
        <v>263</v>
      </c>
      <c r="X74" s="3">
        <v>2</v>
      </c>
      <c r="Y74" s="2">
        <f t="shared" si="9"/>
        <v>555</v>
      </c>
      <c r="Z74" s="2">
        <f t="shared" si="11"/>
        <v>32</v>
      </c>
      <c r="AA74" s="19">
        <f t="shared" si="12"/>
        <v>5.7657657657657655</v>
      </c>
      <c r="AB74" s="3">
        <f t="shared" si="24"/>
        <v>112</v>
      </c>
      <c r="AC74" s="3">
        <f t="shared" si="33"/>
        <v>34</v>
      </c>
      <c r="AH74" s="3">
        <v>646</v>
      </c>
      <c r="AI74" s="3">
        <f t="shared" si="27"/>
        <v>1501</v>
      </c>
      <c r="AJ74" s="1">
        <v>2</v>
      </c>
      <c r="AL74" s="3">
        <f t="shared" si="28"/>
        <v>1202</v>
      </c>
      <c r="AM74" s="19">
        <f t="shared" si="26"/>
        <v>4.9579459938025678</v>
      </c>
      <c r="AN74" s="22">
        <f t="shared" si="29"/>
        <v>19.920053297801466</v>
      </c>
      <c r="AO74" s="22">
        <f t="shared" si="19"/>
        <v>12.040133779264215</v>
      </c>
      <c r="AP74" s="22">
        <f t="shared" si="30"/>
        <v>2.3984010659560293</v>
      </c>
      <c r="AQ74" s="22">
        <f t="shared" si="31"/>
        <v>17.521652231845437</v>
      </c>
      <c r="AR74" s="22">
        <f t="shared" si="20"/>
        <v>7.9839090427048509</v>
      </c>
      <c r="AS74" s="22">
        <f t="shared" si="13"/>
        <v>0.46033349435415349</v>
      </c>
      <c r="AT74" s="22"/>
      <c r="AU74" s="22"/>
      <c r="AV74" s="1">
        <v>0.69299999999999995</v>
      </c>
      <c r="AW74" s="25">
        <f t="shared" ref="AW74:AX182" si="36">AW73+1</f>
        <v>43964</v>
      </c>
      <c r="AX74" s="25">
        <f t="shared" ref="AX74:AX139" si="37">AX73+1</f>
        <v>43970</v>
      </c>
      <c r="AY74" s="3">
        <v>0.99150000000000005</v>
      </c>
      <c r="AZ74" s="3">
        <v>1.5100000000000001E-2</v>
      </c>
      <c r="BA74" s="11">
        <f t="shared" si="6"/>
        <v>45.894039735099334</v>
      </c>
      <c r="BB74" s="3">
        <v>0.98980000000000001</v>
      </c>
      <c r="BC74" s="3">
        <v>2.58E-2</v>
      </c>
      <c r="BD74" s="11">
        <f t="shared" si="18"/>
        <v>26.86046511627907</v>
      </c>
      <c r="BE74" s="6">
        <f t="shared" si="25"/>
        <v>43970</v>
      </c>
      <c r="BF74" s="2">
        <f t="shared" si="34"/>
        <v>2259</v>
      </c>
      <c r="BG74" s="2">
        <f t="shared" si="35"/>
        <v>112</v>
      </c>
    </row>
    <row r="75" spans="1:59" x14ac:dyDescent="0.25">
      <c r="B75" s="76">
        <v>5</v>
      </c>
      <c r="C75" s="76">
        <v>20</v>
      </c>
      <c r="D75" s="76">
        <v>74</v>
      </c>
      <c r="E75" s="94">
        <f t="shared" si="21"/>
        <v>43971</v>
      </c>
      <c r="K75" s="3">
        <f t="shared" si="22"/>
        <v>33</v>
      </c>
      <c r="L75" s="3">
        <f t="shared" si="32"/>
        <v>33</v>
      </c>
      <c r="T75" s="3">
        <v>2292</v>
      </c>
      <c r="U75" s="3">
        <v>285</v>
      </c>
      <c r="V75" s="3">
        <v>33</v>
      </c>
      <c r="W75" s="3">
        <f t="shared" si="23"/>
        <v>252</v>
      </c>
      <c r="X75" s="3">
        <v>4</v>
      </c>
      <c r="Y75" s="2">
        <f t="shared" si="9"/>
        <v>514</v>
      </c>
      <c r="Z75" s="2">
        <f t="shared" si="11"/>
        <v>32</v>
      </c>
      <c r="AA75" s="19">
        <f t="shared" si="12"/>
        <v>6.2256809338521402</v>
      </c>
      <c r="AB75" s="3">
        <f t="shared" si="24"/>
        <v>116</v>
      </c>
      <c r="AC75" s="3">
        <f t="shared" si="33"/>
        <v>38</v>
      </c>
      <c r="AH75" s="3">
        <v>684</v>
      </c>
      <c r="AI75" s="3">
        <f t="shared" si="27"/>
        <v>1492</v>
      </c>
      <c r="AJ75" s="1">
        <v>2</v>
      </c>
      <c r="AL75" s="3">
        <f t="shared" si="28"/>
        <v>1207</v>
      </c>
      <c r="AM75" s="19">
        <f t="shared" si="26"/>
        <v>5.0610820244328103</v>
      </c>
      <c r="AN75" s="22">
        <f t="shared" si="29"/>
        <v>19.101876675603215</v>
      </c>
      <c r="AO75" s="22">
        <f t="shared" si="19"/>
        <v>11.578947368421053</v>
      </c>
      <c r="AP75" s="22">
        <f t="shared" si="30"/>
        <v>2.2117962466487935</v>
      </c>
      <c r="AQ75" s="22">
        <f t="shared" si="31"/>
        <v>16.890080428954423</v>
      </c>
      <c r="AR75" s="22">
        <f t="shared" si="20"/>
        <v>7.3941067530635909</v>
      </c>
      <c r="AS75" s="22">
        <f t="shared" si="13"/>
        <v>0.46033349435415349</v>
      </c>
      <c r="AT75" s="22"/>
      <c r="AU75" s="22"/>
      <c r="AV75" s="1">
        <v>0.69299999999999995</v>
      </c>
      <c r="AW75" s="25">
        <f t="shared" si="36"/>
        <v>43965</v>
      </c>
      <c r="AX75" s="25">
        <f t="shared" si="37"/>
        <v>43971</v>
      </c>
      <c r="AY75" s="3">
        <v>0.99019999999999997</v>
      </c>
      <c r="AZ75" s="3">
        <v>1.43E-2</v>
      </c>
      <c r="BA75" s="11">
        <f t="shared" si="6"/>
        <v>48.46153846153846</v>
      </c>
      <c r="BB75" s="3">
        <v>0.99219999999999997</v>
      </c>
      <c r="BC75" s="3">
        <v>2.5100000000000001E-2</v>
      </c>
      <c r="BD75" s="11">
        <f t="shared" si="18"/>
        <v>27.609561752988046</v>
      </c>
      <c r="BE75" s="6">
        <f t="shared" si="25"/>
        <v>43971</v>
      </c>
      <c r="BF75" s="2">
        <f t="shared" si="34"/>
        <v>2292</v>
      </c>
      <c r="BG75" s="2">
        <f t="shared" si="35"/>
        <v>116</v>
      </c>
    </row>
    <row r="76" spans="1:59" x14ac:dyDescent="0.25">
      <c r="B76" s="76">
        <v>5</v>
      </c>
      <c r="C76" s="76">
        <v>21</v>
      </c>
      <c r="D76" s="76">
        <v>75</v>
      </c>
      <c r="E76" s="94">
        <f t="shared" si="21"/>
        <v>43972</v>
      </c>
      <c r="K76" s="3">
        <f t="shared" si="22"/>
        <v>39</v>
      </c>
      <c r="L76" s="3">
        <f t="shared" si="32"/>
        <v>39</v>
      </c>
      <c r="T76" s="3">
        <v>2331</v>
      </c>
      <c r="U76" s="3">
        <v>287</v>
      </c>
      <c r="V76" s="3">
        <v>31</v>
      </c>
      <c r="W76" s="3">
        <f t="shared" si="23"/>
        <v>256</v>
      </c>
      <c r="X76" s="3">
        <v>4</v>
      </c>
      <c r="Y76" s="2">
        <f t="shared" si="9"/>
        <v>502</v>
      </c>
      <c r="Z76" s="2">
        <f t="shared" si="11"/>
        <v>36</v>
      </c>
      <c r="AA76" s="19">
        <f t="shared" si="12"/>
        <v>7.1713147410358573</v>
      </c>
      <c r="AB76" s="3">
        <f t="shared" si="24"/>
        <v>120</v>
      </c>
      <c r="AC76" s="3">
        <f t="shared" si="33"/>
        <v>43</v>
      </c>
      <c r="AH76" s="3">
        <v>727</v>
      </c>
      <c r="AI76" s="3">
        <f t="shared" si="27"/>
        <v>1484</v>
      </c>
      <c r="AJ76" s="1">
        <v>2</v>
      </c>
      <c r="AL76" s="3">
        <f t="shared" si="28"/>
        <v>1197</v>
      </c>
      <c r="AM76" s="19">
        <f t="shared" si="26"/>
        <v>5.1480051480051481</v>
      </c>
      <c r="AN76" s="22">
        <f t="shared" si="29"/>
        <v>19.339622641509436</v>
      </c>
      <c r="AO76" s="22">
        <f t="shared" si="19"/>
        <v>10.801393728222997</v>
      </c>
      <c r="AP76" s="22">
        <f t="shared" si="30"/>
        <v>2.0889487870619945</v>
      </c>
      <c r="AQ76" s="22">
        <f t="shared" si="31"/>
        <v>17.250673854447442</v>
      </c>
      <c r="AR76" s="22">
        <f t="shared" si="20"/>
        <v>7.2214816926807837</v>
      </c>
      <c r="AS76" s="22">
        <f t="shared" si="13"/>
        <v>0.51787518114842279</v>
      </c>
      <c r="AT76" s="22"/>
      <c r="AU76" s="22"/>
      <c r="AV76" s="1">
        <v>0.69299999999999995</v>
      </c>
      <c r="AW76" s="25">
        <f t="shared" si="36"/>
        <v>43966</v>
      </c>
      <c r="AX76" s="25">
        <f t="shared" si="37"/>
        <v>43972</v>
      </c>
      <c r="AY76" s="3">
        <v>0.99419999999999997</v>
      </c>
      <c r="AZ76" s="3">
        <v>1.38E-2</v>
      </c>
      <c r="BA76" s="11">
        <f t="shared" si="6"/>
        <v>50.217391304347821</v>
      </c>
      <c r="BB76" s="3">
        <v>0.98960000000000004</v>
      </c>
      <c r="BC76" s="3">
        <v>2.5600000000000001E-2</v>
      </c>
      <c r="BD76" s="11">
        <f t="shared" si="18"/>
        <v>27.070312499999996</v>
      </c>
      <c r="BE76" s="6">
        <f t="shared" si="25"/>
        <v>43972</v>
      </c>
      <c r="BF76" s="2">
        <f t="shared" si="34"/>
        <v>2331</v>
      </c>
      <c r="BG76" s="2">
        <f t="shared" si="35"/>
        <v>120</v>
      </c>
    </row>
    <row r="77" spans="1:59" x14ac:dyDescent="0.25">
      <c r="B77" s="76">
        <v>5</v>
      </c>
      <c r="C77" s="76">
        <v>22</v>
      </c>
      <c r="D77" s="76">
        <v>76</v>
      </c>
      <c r="E77" s="94">
        <f t="shared" si="21"/>
        <v>43973</v>
      </c>
      <c r="K77" s="3">
        <f t="shared" si="22"/>
        <v>41</v>
      </c>
      <c r="L77" s="3">
        <f t="shared" si="32"/>
        <v>41</v>
      </c>
      <c r="T77" s="3">
        <v>2372</v>
      </c>
      <c r="U77" s="3">
        <v>258</v>
      </c>
      <c r="V77" s="3">
        <v>29</v>
      </c>
      <c r="W77" s="3">
        <f t="shared" si="23"/>
        <v>229</v>
      </c>
      <c r="X77" s="3">
        <v>5</v>
      </c>
      <c r="Y77" s="2">
        <f t="shared" si="9"/>
        <v>500</v>
      </c>
      <c r="Z77" s="2">
        <f t="shared" si="11"/>
        <v>39</v>
      </c>
      <c r="AA77" s="19">
        <f t="shared" si="12"/>
        <v>7.8</v>
      </c>
      <c r="AB77" s="3">
        <f t="shared" si="24"/>
        <v>125</v>
      </c>
      <c r="AC77" s="3">
        <f t="shared" si="33"/>
        <v>42</v>
      </c>
      <c r="AH77" s="3">
        <v>769</v>
      </c>
      <c r="AI77" s="3">
        <f t="shared" si="27"/>
        <v>1478</v>
      </c>
      <c r="AJ77" s="1">
        <v>1</v>
      </c>
      <c r="AL77" s="3">
        <f t="shared" si="28"/>
        <v>1220</v>
      </c>
      <c r="AM77" s="19">
        <f t="shared" si="26"/>
        <v>5.2698145025295107</v>
      </c>
      <c r="AN77" s="22">
        <f t="shared" si="29"/>
        <v>17.456021650879567</v>
      </c>
      <c r="AO77" s="22">
        <f t="shared" si="19"/>
        <v>11.24031007751938</v>
      </c>
      <c r="AP77" s="22">
        <f t="shared" si="30"/>
        <v>1.9621109607577809</v>
      </c>
      <c r="AQ77" s="22">
        <f t="shared" si="31"/>
        <v>15.493910690121787</v>
      </c>
      <c r="AR77" s="22">
        <f t="shared" si="20"/>
        <v>7.1927108492836487</v>
      </c>
      <c r="AS77" s="22">
        <f t="shared" si="13"/>
        <v>0.5610314462441246</v>
      </c>
      <c r="AT77" s="22"/>
      <c r="AU77" s="22"/>
      <c r="AV77" s="1">
        <v>0.69299999999999995</v>
      </c>
      <c r="AW77" s="25">
        <f t="shared" si="36"/>
        <v>43967</v>
      </c>
      <c r="AX77" s="25">
        <f t="shared" si="37"/>
        <v>43973</v>
      </c>
      <c r="AY77" s="3">
        <v>0.99239999999999995</v>
      </c>
      <c r="AZ77" s="3">
        <v>1.4E-2</v>
      </c>
      <c r="BA77" s="11">
        <f t="shared" si="6"/>
        <v>49.499999999999993</v>
      </c>
      <c r="BB77" s="3">
        <v>0.97589999999999999</v>
      </c>
      <c r="BC77" s="3">
        <v>2.7900000000000001E-2</v>
      </c>
      <c r="BD77" s="11">
        <f t="shared" si="18"/>
        <v>24.838709677419352</v>
      </c>
      <c r="BE77" s="6">
        <f t="shared" si="25"/>
        <v>43973</v>
      </c>
      <c r="BF77" s="2">
        <f t="shared" si="34"/>
        <v>2372</v>
      </c>
      <c r="BG77" s="2">
        <f t="shared" si="35"/>
        <v>125</v>
      </c>
    </row>
    <row r="78" spans="1:59" x14ac:dyDescent="0.25">
      <c r="B78" s="76">
        <v>5</v>
      </c>
      <c r="C78" s="76">
        <v>23</v>
      </c>
      <c r="D78" s="76">
        <v>77</v>
      </c>
      <c r="E78" s="94">
        <f t="shared" si="21"/>
        <v>43974</v>
      </c>
      <c r="K78" s="3">
        <f t="shared" si="22"/>
        <v>36</v>
      </c>
      <c r="L78" s="3">
        <f t="shared" si="32"/>
        <v>36</v>
      </c>
      <c r="T78" s="3">
        <v>2408</v>
      </c>
      <c r="U78" s="3">
        <v>258</v>
      </c>
      <c r="V78" s="3">
        <v>29</v>
      </c>
      <c r="W78" s="3">
        <f t="shared" si="23"/>
        <v>229</v>
      </c>
      <c r="X78" s="3">
        <v>1</v>
      </c>
      <c r="Y78" s="2">
        <f t="shared" si="9"/>
        <v>487</v>
      </c>
      <c r="Z78" s="2">
        <f t="shared" si="11"/>
        <v>36</v>
      </c>
      <c r="AA78" s="19">
        <f t="shared" si="12"/>
        <v>7.3921971252566738</v>
      </c>
      <c r="AB78" s="3">
        <f t="shared" si="24"/>
        <v>126</v>
      </c>
      <c r="AC78" s="3">
        <f t="shared" si="33"/>
        <v>39</v>
      </c>
      <c r="AH78" s="3">
        <v>808</v>
      </c>
      <c r="AI78" s="3">
        <f t="shared" si="27"/>
        <v>1474</v>
      </c>
      <c r="AJ78" s="1">
        <v>2</v>
      </c>
      <c r="AL78" s="3">
        <f t="shared" si="28"/>
        <v>1216</v>
      </c>
      <c r="AM78" s="19">
        <f t="shared" si="26"/>
        <v>5.2325581395348841</v>
      </c>
      <c r="AN78" s="22">
        <f t="shared" si="29"/>
        <v>17.503392130257804</v>
      </c>
      <c r="AO78" s="22">
        <f t="shared" si="19"/>
        <v>11.24031007751938</v>
      </c>
      <c r="AP78" s="22">
        <f t="shared" si="30"/>
        <v>1.9674355495251019</v>
      </c>
      <c r="AQ78" s="22">
        <f t="shared" si="31"/>
        <v>15.535956580732698</v>
      </c>
      <c r="AR78" s="22">
        <f t="shared" si="20"/>
        <v>7.005700367202274</v>
      </c>
      <c r="AS78" s="22">
        <f t="shared" si="13"/>
        <v>0.51787518114842279</v>
      </c>
      <c r="AT78" s="22"/>
      <c r="AU78" s="22"/>
      <c r="AV78" s="1">
        <v>0.69299999999999995</v>
      </c>
      <c r="AW78" s="25">
        <f t="shared" si="36"/>
        <v>43968</v>
      </c>
      <c r="AX78" s="25">
        <f t="shared" si="37"/>
        <v>43974</v>
      </c>
      <c r="AY78" s="3">
        <v>0.99139999999999995</v>
      </c>
      <c r="AZ78" s="3">
        <v>1.4500000000000001E-2</v>
      </c>
      <c r="BA78" s="11">
        <f t="shared" si="6"/>
        <v>47.793103448275858</v>
      </c>
      <c r="BB78" s="3">
        <v>0.97960000000000003</v>
      </c>
      <c r="BC78" s="3">
        <v>2.7900000000000001E-2</v>
      </c>
      <c r="BD78" s="11">
        <f t="shared" si="18"/>
        <v>24.838709677419352</v>
      </c>
      <c r="BE78" s="6">
        <f t="shared" si="25"/>
        <v>43974</v>
      </c>
      <c r="BF78" s="2">
        <f t="shared" si="34"/>
        <v>2408</v>
      </c>
      <c r="BG78" s="2">
        <f t="shared" si="35"/>
        <v>126</v>
      </c>
    </row>
    <row r="79" spans="1:59" s="46" customFormat="1" x14ac:dyDescent="0.25">
      <c r="A79" s="53" t="s">
        <v>50</v>
      </c>
      <c r="B79" s="77">
        <v>5</v>
      </c>
      <c r="C79" s="77">
        <v>24</v>
      </c>
      <c r="D79" s="77">
        <v>78</v>
      </c>
      <c r="E79" s="93">
        <f t="shared" si="21"/>
        <v>43975</v>
      </c>
      <c r="F79" s="51"/>
      <c r="G79" s="51"/>
      <c r="H79" s="51"/>
      <c r="I79" s="51"/>
      <c r="J79" s="51"/>
      <c r="K79" s="46">
        <f t="shared" si="22"/>
        <v>19</v>
      </c>
      <c r="L79" s="46">
        <f t="shared" si="32"/>
        <v>19</v>
      </c>
      <c r="M79" s="36">
        <f>SUM(K73:K79)</f>
        <v>216</v>
      </c>
      <c r="Q79" s="36">
        <f>SUM(X73:X79)</f>
        <v>22</v>
      </c>
      <c r="T79" s="46">
        <v>2427</v>
      </c>
      <c r="X79" s="46">
        <v>4</v>
      </c>
      <c r="Y79" s="36">
        <f t="shared" ref="Y79:Y142" si="38">SUM(K66:K79)</f>
        <v>462</v>
      </c>
      <c r="Z79" s="36">
        <f t="shared" si="11"/>
        <v>39</v>
      </c>
      <c r="AA79" s="39">
        <f t="shared" si="12"/>
        <v>8.4415584415584419</v>
      </c>
      <c r="AB79" s="46">
        <f t="shared" si="24"/>
        <v>130</v>
      </c>
      <c r="AC79" s="46">
        <f t="shared" si="33"/>
        <v>32</v>
      </c>
      <c r="AH79" s="46">
        <v>840</v>
      </c>
      <c r="AI79" s="46">
        <f t="shared" si="27"/>
        <v>1457</v>
      </c>
      <c r="AJ79" s="47">
        <v>0</v>
      </c>
      <c r="AL79" s="46">
        <f t="shared" si="28"/>
        <v>1457</v>
      </c>
      <c r="AM79" s="39">
        <f t="shared" si="26"/>
        <v>5.3564070869386073</v>
      </c>
      <c r="AN79" s="41"/>
      <c r="AO79" s="41"/>
      <c r="AP79" s="41"/>
      <c r="AQ79" s="41"/>
      <c r="AR79" s="41">
        <f t="shared" ref="AR79:AR110" si="39">(Y79/6951482)*100000</f>
        <v>6.6460648247380911</v>
      </c>
      <c r="AS79" s="41">
        <f t="shared" si="13"/>
        <v>0.5610314462441246</v>
      </c>
      <c r="AT79" s="41"/>
      <c r="AU79" s="41"/>
      <c r="AV79" s="47">
        <v>0.69299999999999995</v>
      </c>
      <c r="AW79" s="48">
        <f t="shared" si="36"/>
        <v>43969</v>
      </c>
      <c r="AX79" s="48">
        <f t="shared" si="37"/>
        <v>43975</v>
      </c>
      <c r="AY79" s="46">
        <v>0.99270000000000003</v>
      </c>
      <c r="AZ79" s="46">
        <v>1.46E-2</v>
      </c>
      <c r="BA79" s="51">
        <f t="shared" si="6"/>
        <v>47.465753424657528</v>
      </c>
      <c r="BB79" s="46">
        <v>0.98499999999999999</v>
      </c>
      <c r="BC79" s="46">
        <v>2.87E-2</v>
      </c>
      <c r="BD79" s="51">
        <f t="shared" si="18"/>
        <v>24.146341463414632</v>
      </c>
      <c r="BE79" s="50">
        <f t="shared" si="25"/>
        <v>43975</v>
      </c>
      <c r="BF79" s="36">
        <f t="shared" si="34"/>
        <v>2427</v>
      </c>
      <c r="BG79" s="36">
        <f t="shared" si="35"/>
        <v>130</v>
      </c>
    </row>
    <row r="80" spans="1:59" x14ac:dyDescent="0.25">
      <c r="B80" s="76">
        <v>5</v>
      </c>
      <c r="C80" s="76">
        <v>25</v>
      </c>
      <c r="D80" s="76">
        <v>79</v>
      </c>
      <c r="E80" s="94">
        <f t="shared" si="21"/>
        <v>43976</v>
      </c>
      <c r="K80" s="3">
        <f t="shared" si="22"/>
        <v>6</v>
      </c>
      <c r="L80" s="3">
        <f t="shared" si="32"/>
        <v>6</v>
      </c>
      <c r="T80" s="3">
        <v>2433</v>
      </c>
      <c r="U80" s="3">
        <v>235</v>
      </c>
      <c r="V80" s="3">
        <v>20</v>
      </c>
      <c r="W80" s="3">
        <f>U80-V80</f>
        <v>215</v>
      </c>
      <c r="X80" s="3">
        <v>0</v>
      </c>
      <c r="Y80" s="2">
        <f t="shared" si="38"/>
        <v>443</v>
      </c>
      <c r="Z80" s="2">
        <f t="shared" ref="Z80:Z121" si="40">SUM(X67:X80)</f>
        <v>37</v>
      </c>
      <c r="AA80" s="19">
        <f t="shared" ref="AA80:AA121" si="41">(Z80/Y80)*100</f>
        <v>8.3521444695259603</v>
      </c>
      <c r="AB80" s="3">
        <f t="shared" si="24"/>
        <v>130</v>
      </c>
      <c r="AC80" s="3">
        <f t="shared" si="33"/>
        <v>22</v>
      </c>
      <c r="AH80" s="3">
        <v>862</v>
      </c>
      <c r="AI80" s="3">
        <f t="shared" si="27"/>
        <v>1441</v>
      </c>
      <c r="AJ80" s="1">
        <v>1</v>
      </c>
      <c r="AL80" s="3">
        <f t="shared" si="28"/>
        <v>1206</v>
      </c>
      <c r="AM80" s="19">
        <f t="shared" si="26"/>
        <v>5.343197698314837</v>
      </c>
      <c r="AN80" s="22">
        <f>(U80/AI80)*100</f>
        <v>16.308119361554478</v>
      </c>
      <c r="AO80" s="22">
        <f>(V80/U80)*100</f>
        <v>8.5106382978723403</v>
      </c>
      <c r="AP80" s="22">
        <f>(V80/AI80)*100</f>
        <v>1.3879250520471893</v>
      </c>
      <c r="AQ80" s="22">
        <f>(W80/AI80)*100</f>
        <v>14.920194309507288</v>
      </c>
      <c r="AR80" s="22">
        <f t="shared" si="39"/>
        <v>6.3727418124653123</v>
      </c>
      <c r="AS80" s="22">
        <f t="shared" ref="AS80:AS143" si="42">(Z80/6951482)*100000</f>
        <v>0.53226060284699006</v>
      </c>
      <c r="AT80" s="22"/>
      <c r="AU80" s="22"/>
      <c r="AV80" s="1">
        <v>0.69299999999999995</v>
      </c>
      <c r="AW80" s="25">
        <f t="shared" si="36"/>
        <v>43970</v>
      </c>
      <c r="AX80" s="25">
        <f t="shared" si="37"/>
        <v>43976</v>
      </c>
      <c r="AY80" s="3">
        <v>0.96340000000000003</v>
      </c>
      <c r="AZ80" s="3">
        <v>1.32E-2</v>
      </c>
      <c r="BA80" s="11">
        <f t="shared" si="6"/>
        <v>52.5</v>
      </c>
      <c r="BB80" s="3">
        <v>0.95020000000000004</v>
      </c>
      <c r="BC80" s="3">
        <v>2.5600000000000001E-2</v>
      </c>
      <c r="BD80" s="11">
        <f t="shared" si="18"/>
        <v>27.070312499999996</v>
      </c>
      <c r="BE80" s="6">
        <f t="shared" si="25"/>
        <v>43976</v>
      </c>
      <c r="BF80" s="2">
        <f t="shared" si="34"/>
        <v>2433</v>
      </c>
      <c r="BG80" s="2">
        <f t="shared" si="35"/>
        <v>130</v>
      </c>
    </row>
    <row r="81" spans="1:59" x14ac:dyDescent="0.25">
      <c r="B81" s="76">
        <v>5</v>
      </c>
      <c r="C81" s="76">
        <v>26</v>
      </c>
      <c r="D81" s="76">
        <v>80</v>
      </c>
      <c r="E81" s="94">
        <f t="shared" si="21"/>
        <v>43977</v>
      </c>
      <c r="K81" s="3">
        <f t="shared" si="22"/>
        <v>10</v>
      </c>
      <c r="L81" s="3">
        <f t="shared" si="32"/>
        <v>10</v>
      </c>
      <c r="T81" s="3">
        <v>2443</v>
      </c>
      <c r="X81" s="3">
        <v>0</v>
      </c>
      <c r="Y81" s="2">
        <f t="shared" si="38"/>
        <v>420</v>
      </c>
      <c r="Z81" s="2">
        <f t="shared" si="40"/>
        <v>35</v>
      </c>
      <c r="AA81" s="19">
        <f t="shared" si="41"/>
        <v>8.3333333333333321</v>
      </c>
      <c r="AB81" s="3">
        <f t="shared" si="24"/>
        <v>130</v>
      </c>
      <c r="AC81" s="3">
        <f t="shared" si="33"/>
        <v>18</v>
      </c>
      <c r="AH81" s="3">
        <v>880</v>
      </c>
      <c r="AI81" s="3">
        <f t="shared" si="27"/>
        <v>1433</v>
      </c>
      <c r="AJ81" s="1">
        <v>1</v>
      </c>
      <c r="AL81" s="3">
        <f t="shared" si="28"/>
        <v>1433</v>
      </c>
      <c r="AM81" s="19">
        <f t="shared" si="26"/>
        <v>5.3213262382316824</v>
      </c>
      <c r="AN81" s="22"/>
      <c r="AO81" s="22"/>
      <c r="AP81" s="22"/>
      <c r="AQ81" s="22"/>
      <c r="AR81" s="22">
        <f t="shared" si="39"/>
        <v>6.0418771133982654</v>
      </c>
      <c r="AS81" s="22">
        <f t="shared" si="42"/>
        <v>0.50348975944985541</v>
      </c>
      <c r="AT81" s="22"/>
      <c r="AU81" s="22"/>
      <c r="AV81" s="1">
        <v>0.69299999999999995</v>
      </c>
      <c r="AW81" s="25">
        <f t="shared" si="36"/>
        <v>43971</v>
      </c>
      <c r="AX81" s="25">
        <f t="shared" si="37"/>
        <v>43977</v>
      </c>
      <c r="AY81" s="3">
        <v>0.91659999999999997</v>
      </c>
      <c r="AZ81" s="3">
        <v>1.0699999999999999E-2</v>
      </c>
      <c r="BA81" s="11">
        <f t="shared" si="6"/>
        <v>64.766355140186917</v>
      </c>
      <c r="BB81" s="3">
        <v>0.87790000000000001</v>
      </c>
      <c r="BC81" s="3">
        <v>1.9199999999999998E-2</v>
      </c>
      <c r="BD81" s="11">
        <f t="shared" si="18"/>
        <v>36.09375</v>
      </c>
      <c r="BE81" s="6">
        <f t="shared" si="25"/>
        <v>43977</v>
      </c>
      <c r="BF81" s="2">
        <f t="shared" si="34"/>
        <v>2443</v>
      </c>
      <c r="BG81" s="2">
        <f t="shared" si="35"/>
        <v>130</v>
      </c>
    </row>
    <row r="82" spans="1:59" x14ac:dyDescent="0.25">
      <c r="B82" s="76">
        <v>5</v>
      </c>
      <c r="C82" s="76">
        <v>27</v>
      </c>
      <c r="D82" s="76">
        <v>81</v>
      </c>
      <c r="E82" s="94">
        <f t="shared" si="21"/>
        <v>43978</v>
      </c>
      <c r="F82" s="11">
        <v>1557</v>
      </c>
      <c r="J82" s="11">
        <f>SUM(F82+G82)</f>
        <v>1557</v>
      </c>
      <c r="K82" s="3">
        <v>17</v>
      </c>
      <c r="L82" s="3">
        <f t="shared" si="32"/>
        <v>17</v>
      </c>
      <c r="T82" s="3">
        <v>2460</v>
      </c>
      <c r="U82" s="3">
        <v>217</v>
      </c>
      <c r="V82" s="3">
        <v>22</v>
      </c>
      <c r="W82" s="3">
        <f>U82-V82</f>
        <v>195</v>
      </c>
      <c r="X82" s="3">
        <v>3</v>
      </c>
      <c r="Y82" s="2">
        <f t="shared" si="38"/>
        <v>391</v>
      </c>
      <c r="Z82" s="2">
        <f t="shared" si="40"/>
        <v>37</v>
      </c>
      <c r="AA82" s="19">
        <f t="shared" si="41"/>
        <v>9.4629156010230187</v>
      </c>
      <c r="AB82" s="3">
        <f t="shared" si="24"/>
        <v>133</v>
      </c>
      <c r="AC82" s="3">
        <f t="shared" si="33"/>
        <v>32</v>
      </c>
      <c r="AH82" s="3">
        <v>912</v>
      </c>
      <c r="AI82" s="3">
        <f t="shared" si="27"/>
        <v>1415</v>
      </c>
      <c r="AJ82" s="1">
        <v>1</v>
      </c>
      <c r="AL82" s="3">
        <f t="shared" si="28"/>
        <v>1198</v>
      </c>
      <c r="AM82" s="19">
        <f t="shared" ref="AM82:AM113" si="43">(AB82/T82)*100</f>
        <v>5.4065040650406502</v>
      </c>
      <c r="AN82" s="22">
        <f>(U82/AI82)*100</f>
        <v>15.335689045936396</v>
      </c>
      <c r="AO82" s="22">
        <f>(V82/U82)*100</f>
        <v>10.138248847926267</v>
      </c>
      <c r="AP82" s="22">
        <f>(V82/AI82)*100</f>
        <v>1.5547703180212016</v>
      </c>
      <c r="AQ82" s="22">
        <f>(W82/AI82)*100</f>
        <v>13.780918727915195</v>
      </c>
      <c r="AR82" s="22">
        <f t="shared" si="39"/>
        <v>5.6246998841398135</v>
      </c>
      <c r="AS82" s="22">
        <f t="shared" si="42"/>
        <v>0.53226060284699006</v>
      </c>
      <c r="AT82" s="22"/>
      <c r="AU82" s="22"/>
      <c r="AV82" s="1">
        <v>0.69299999999999995</v>
      </c>
      <c r="AW82" s="25">
        <f t="shared" si="36"/>
        <v>43972</v>
      </c>
      <c r="AX82" s="25">
        <f t="shared" si="37"/>
        <v>43978</v>
      </c>
      <c r="AY82" s="3">
        <v>0.90229999999999999</v>
      </c>
      <c r="AZ82" s="3">
        <v>8.2000000000000007E-3</v>
      </c>
      <c r="BA82" s="11">
        <f t="shared" si="6"/>
        <v>84.512195121951208</v>
      </c>
      <c r="BB82" s="3">
        <v>0.87849999999999995</v>
      </c>
      <c r="BC82" s="3">
        <v>1.4800000000000001E-2</v>
      </c>
      <c r="BD82" s="11">
        <f t="shared" si="18"/>
        <v>46.824324324324316</v>
      </c>
      <c r="BE82" s="6">
        <f t="shared" si="25"/>
        <v>43978</v>
      </c>
      <c r="BF82" s="2">
        <f t="shared" si="34"/>
        <v>2460</v>
      </c>
      <c r="BG82" s="2">
        <f t="shared" si="35"/>
        <v>133</v>
      </c>
    </row>
    <row r="83" spans="1:59" x14ac:dyDescent="0.25">
      <c r="B83" s="76">
        <v>5</v>
      </c>
      <c r="C83" s="76">
        <v>28</v>
      </c>
      <c r="D83" s="76">
        <v>82</v>
      </c>
      <c r="E83" s="94">
        <f t="shared" si="21"/>
        <v>43979</v>
      </c>
      <c r="F83" s="11">
        <v>1273</v>
      </c>
      <c r="J83" s="11">
        <f t="shared" ref="J83:J146" si="44">SUM(F83+G83)</f>
        <v>1273</v>
      </c>
      <c r="K83" s="3">
        <v>17</v>
      </c>
      <c r="L83" s="3">
        <f t="shared" si="32"/>
        <v>17</v>
      </c>
      <c r="T83" s="3">
        <v>2477</v>
      </c>
      <c r="U83" s="3">
        <v>198</v>
      </c>
      <c r="V83" s="3">
        <v>20</v>
      </c>
      <c r="W83" s="3">
        <f>U83-V83</f>
        <v>178</v>
      </c>
      <c r="X83" s="3">
        <v>1</v>
      </c>
      <c r="Y83" s="2">
        <f t="shared" si="38"/>
        <v>377</v>
      </c>
      <c r="Z83" s="2">
        <f t="shared" si="40"/>
        <v>35</v>
      </c>
      <c r="AA83" s="19">
        <f t="shared" si="41"/>
        <v>9.2838196286472154</v>
      </c>
      <c r="AB83" s="3">
        <f t="shared" si="24"/>
        <v>134</v>
      </c>
      <c r="AC83" s="3">
        <f t="shared" si="33"/>
        <v>53</v>
      </c>
      <c r="AH83" s="3">
        <v>965</v>
      </c>
      <c r="AI83" s="3">
        <f t="shared" si="27"/>
        <v>1378</v>
      </c>
      <c r="AJ83" s="1">
        <v>1</v>
      </c>
      <c r="AL83" s="3">
        <f t="shared" si="28"/>
        <v>1180</v>
      </c>
      <c r="AM83" s="19">
        <f t="shared" si="43"/>
        <v>5.4097698829228911</v>
      </c>
      <c r="AN83" s="22">
        <f>(U83/AI83)*100</f>
        <v>14.368650217706822</v>
      </c>
      <c r="AO83" s="22">
        <f>(V83/U83)*100</f>
        <v>10.1010101010101</v>
      </c>
      <c r="AP83" s="22">
        <f>(V83/AI83)*100</f>
        <v>1.4513788098693758</v>
      </c>
      <c r="AQ83" s="22">
        <f>(W83/AI83)*100</f>
        <v>12.917271407837447</v>
      </c>
      <c r="AR83" s="22">
        <f t="shared" si="39"/>
        <v>5.4233039803598722</v>
      </c>
      <c r="AS83" s="22">
        <f t="shared" si="42"/>
        <v>0.50348975944985541</v>
      </c>
      <c r="AT83" s="22"/>
      <c r="AU83" s="22"/>
      <c r="AV83" s="1">
        <v>0.69299999999999995</v>
      </c>
      <c r="AW83" s="25">
        <f t="shared" si="36"/>
        <v>43973</v>
      </c>
      <c r="AX83" s="25">
        <f t="shared" si="37"/>
        <v>43979</v>
      </c>
      <c r="AY83" s="3">
        <v>0.94550000000000001</v>
      </c>
      <c r="AZ83" s="3">
        <v>6.4000000000000003E-3</v>
      </c>
      <c r="BA83" s="11">
        <f t="shared" si="6"/>
        <v>108.28124999999999</v>
      </c>
      <c r="BB83" s="3">
        <v>0.91600000000000004</v>
      </c>
      <c r="BC83" s="3">
        <v>1.12E-2</v>
      </c>
      <c r="BD83" s="11">
        <f t="shared" si="18"/>
        <v>61.874999999999993</v>
      </c>
      <c r="BE83" s="6">
        <f t="shared" si="25"/>
        <v>43979</v>
      </c>
      <c r="BF83" s="2">
        <f t="shared" si="34"/>
        <v>2477</v>
      </c>
      <c r="BG83" s="2">
        <f t="shared" si="35"/>
        <v>134</v>
      </c>
    </row>
    <row r="84" spans="1:59" x14ac:dyDescent="0.25">
      <c r="B84" s="76">
        <v>5</v>
      </c>
      <c r="C84" s="76">
        <v>29</v>
      </c>
      <c r="D84" s="76">
        <v>83</v>
      </c>
      <c r="E84" s="94">
        <f t="shared" si="21"/>
        <v>43980</v>
      </c>
      <c r="F84" s="11">
        <v>1725</v>
      </c>
      <c r="J84" s="11">
        <f t="shared" si="44"/>
        <v>1725</v>
      </c>
      <c r="K84" s="3">
        <v>8</v>
      </c>
      <c r="L84" s="3">
        <f t="shared" si="32"/>
        <v>8</v>
      </c>
      <c r="T84" s="3">
        <v>2485</v>
      </c>
      <c r="X84" s="3">
        <v>2</v>
      </c>
      <c r="Y84" s="2">
        <f t="shared" si="38"/>
        <v>347</v>
      </c>
      <c r="Z84" s="2">
        <f t="shared" si="40"/>
        <v>34</v>
      </c>
      <c r="AA84" s="19">
        <f t="shared" si="41"/>
        <v>9.7982708933717575</v>
      </c>
      <c r="AB84" s="3">
        <f t="shared" si="24"/>
        <v>136</v>
      </c>
      <c r="AC84" s="3">
        <f t="shared" si="33"/>
        <v>51</v>
      </c>
      <c r="AH84" s="3">
        <v>1016</v>
      </c>
      <c r="AI84" s="3">
        <f t="shared" si="27"/>
        <v>1333</v>
      </c>
      <c r="AJ84" s="1">
        <v>0</v>
      </c>
      <c r="AL84" s="3">
        <f t="shared" si="28"/>
        <v>1333</v>
      </c>
      <c r="AM84" s="19">
        <f t="shared" si="43"/>
        <v>5.4728370221327971</v>
      </c>
      <c r="AN84" s="22"/>
      <c r="AO84" s="22"/>
      <c r="AP84" s="22"/>
      <c r="AQ84" s="22"/>
      <c r="AR84" s="22">
        <f t="shared" si="39"/>
        <v>4.9917413294028528</v>
      </c>
      <c r="AS84" s="22">
        <f t="shared" si="42"/>
        <v>0.48910433775128814</v>
      </c>
      <c r="AT84" s="22"/>
      <c r="AU84" s="22"/>
      <c r="AV84" s="1">
        <v>0.69299999999999995</v>
      </c>
      <c r="AW84" s="25">
        <f t="shared" si="36"/>
        <v>43974</v>
      </c>
      <c r="AX84" s="25">
        <f t="shared" si="37"/>
        <v>43980</v>
      </c>
      <c r="AY84" s="3">
        <v>0.98580000000000001</v>
      </c>
      <c r="AZ84" s="3">
        <v>5.1999999999999998E-3</v>
      </c>
      <c r="BA84" s="11">
        <f t="shared" si="6"/>
        <v>133.26923076923077</v>
      </c>
      <c r="BB84" s="3">
        <v>0.91559999999999997</v>
      </c>
      <c r="BC84" s="3">
        <v>1.11E-2</v>
      </c>
      <c r="BD84" s="11">
        <f t="shared" si="18"/>
        <v>62.432432432432428</v>
      </c>
      <c r="BE84" s="6">
        <f t="shared" si="25"/>
        <v>43980</v>
      </c>
      <c r="BF84" s="2">
        <f t="shared" si="34"/>
        <v>2485</v>
      </c>
      <c r="BG84" s="2">
        <f t="shared" si="35"/>
        <v>136</v>
      </c>
    </row>
    <row r="85" spans="1:59" x14ac:dyDescent="0.25">
      <c r="B85" s="76">
        <v>5</v>
      </c>
      <c r="C85" s="76">
        <v>30</v>
      </c>
      <c r="D85" s="76">
        <v>84</v>
      </c>
      <c r="E85" s="94">
        <f t="shared" si="21"/>
        <v>43981</v>
      </c>
      <c r="F85" s="11">
        <v>1353</v>
      </c>
      <c r="J85" s="11">
        <f t="shared" si="44"/>
        <v>1353</v>
      </c>
      <c r="K85" s="3">
        <v>14</v>
      </c>
      <c r="L85" s="3">
        <f t="shared" si="32"/>
        <v>14</v>
      </c>
      <c r="T85" s="3">
        <v>2499</v>
      </c>
      <c r="X85" s="3">
        <v>3</v>
      </c>
      <c r="Y85" s="2">
        <f t="shared" si="38"/>
        <v>324</v>
      </c>
      <c r="Z85" s="2">
        <f t="shared" si="40"/>
        <v>34</v>
      </c>
      <c r="AA85" s="19">
        <f t="shared" si="41"/>
        <v>10.493827160493826</v>
      </c>
      <c r="AB85" s="3">
        <f t="shared" si="24"/>
        <v>139</v>
      </c>
      <c r="AC85" s="3">
        <f t="shared" si="33"/>
        <v>48</v>
      </c>
      <c r="AH85" s="3">
        <v>1064</v>
      </c>
      <c r="AI85" s="3">
        <f t="shared" si="27"/>
        <v>1296</v>
      </c>
      <c r="AJ85" s="1">
        <v>1</v>
      </c>
      <c r="AL85" s="3">
        <f t="shared" si="28"/>
        <v>1296</v>
      </c>
      <c r="AM85" s="19">
        <f t="shared" si="43"/>
        <v>5.5622248899559823</v>
      </c>
      <c r="AN85" s="22"/>
      <c r="AO85" s="22"/>
      <c r="AP85" s="22"/>
      <c r="AQ85" s="22"/>
      <c r="AR85" s="22">
        <f t="shared" si="39"/>
        <v>4.6608766303358049</v>
      </c>
      <c r="AS85" s="22">
        <f t="shared" si="42"/>
        <v>0.48910433775128814</v>
      </c>
      <c r="AT85" s="22"/>
      <c r="AU85" s="22"/>
      <c r="AV85" s="1">
        <v>0.69299999999999995</v>
      </c>
      <c r="AW85" s="25">
        <f t="shared" si="36"/>
        <v>43975</v>
      </c>
      <c r="AX85" s="25">
        <f t="shared" si="37"/>
        <v>43981</v>
      </c>
      <c r="AY85" s="3">
        <v>0.98609999999999998</v>
      </c>
      <c r="AZ85" s="3">
        <v>5.1000000000000004E-3</v>
      </c>
      <c r="BA85" s="11">
        <f t="shared" si="6"/>
        <v>135.88235294117646</v>
      </c>
      <c r="BB85" s="3">
        <v>0.90890000000000004</v>
      </c>
      <c r="BC85" s="3">
        <v>1.14E-2</v>
      </c>
      <c r="BD85" s="11">
        <f t="shared" si="18"/>
        <v>60.78947368421052</v>
      </c>
      <c r="BE85" s="6">
        <f t="shared" si="25"/>
        <v>43981</v>
      </c>
      <c r="BF85" s="2">
        <f t="shared" si="34"/>
        <v>2499</v>
      </c>
      <c r="BG85" s="2">
        <f t="shared" si="35"/>
        <v>139</v>
      </c>
    </row>
    <row r="86" spans="1:59" s="46" customFormat="1" x14ac:dyDescent="0.25">
      <c r="A86" s="53" t="s">
        <v>51</v>
      </c>
      <c r="B86" s="77">
        <v>5</v>
      </c>
      <c r="C86" s="77">
        <v>31</v>
      </c>
      <c r="D86" s="77">
        <v>85</v>
      </c>
      <c r="E86" s="93">
        <f t="shared" si="21"/>
        <v>43982</v>
      </c>
      <c r="F86" s="51">
        <v>606</v>
      </c>
      <c r="G86" s="51"/>
      <c r="H86" s="51"/>
      <c r="I86" s="51"/>
      <c r="J86" s="51">
        <f t="shared" si="44"/>
        <v>606</v>
      </c>
      <c r="K86" s="46">
        <v>14</v>
      </c>
      <c r="L86" s="46">
        <f t="shared" si="32"/>
        <v>14</v>
      </c>
      <c r="M86" s="36">
        <f>SUM(K80:K86)</f>
        <v>86</v>
      </c>
      <c r="Q86" s="36">
        <f>SUM(X80:X86)</f>
        <v>10</v>
      </c>
      <c r="T86" s="46">
        <v>2513</v>
      </c>
      <c r="U86" s="46">
        <v>161</v>
      </c>
      <c r="V86" s="46">
        <v>17</v>
      </c>
      <c r="W86" s="46">
        <f>U86-V86</f>
        <v>144</v>
      </c>
      <c r="X86" s="46">
        <v>1</v>
      </c>
      <c r="Y86" s="36">
        <f t="shared" si="38"/>
        <v>302</v>
      </c>
      <c r="Z86" s="36">
        <f t="shared" si="40"/>
        <v>32</v>
      </c>
      <c r="AA86" s="39">
        <f t="shared" si="41"/>
        <v>10.596026490066226</v>
      </c>
      <c r="AB86" s="46">
        <f t="shared" si="24"/>
        <v>140</v>
      </c>
      <c r="AC86" s="46">
        <f t="shared" si="33"/>
        <v>10</v>
      </c>
      <c r="AH86" s="46">
        <v>1074</v>
      </c>
      <c r="AI86" s="46">
        <f t="shared" si="27"/>
        <v>1299</v>
      </c>
      <c r="AJ86" s="47">
        <v>2</v>
      </c>
      <c r="AL86" s="46">
        <f t="shared" si="28"/>
        <v>1138</v>
      </c>
      <c r="AM86" s="39">
        <f t="shared" si="43"/>
        <v>5.5710306406685239</v>
      </c>
      <c r="AN86" s="41">
        <f>(U86/AI86)*100</f>
        <v>12.394149345650501</v>
      </c>
      <c r="AO86" s="41">
        <f>(V86/U86)*100</f>
        <v>10.559006211180124</v>
      </c>
      <c r="AP86" s="41">
        <f>(V86/AI86)*100</f>
        <v>1.308698999230177</v>
      </c>
      <c r="AQ86" s="41">
        <f>(W86/AI86)*100</f>
        <v>11.085450346420323</v>
      </c>
      <c r="AR86" s="41">
        <f t="shared" si="39"/>
        <v>4.3443973529673245</v>
      </c>
      <c r="AS86" s="41">
        <f t="shared" si="42"/>
        <v>0.46033349435415349</v>
      </c>
      <c r="AT86" s="41"/>
      <c r="AU86" s="41"/>
      <c r="AV86" s="47">
        <v>0.69299999999999995</v>
      </c>
      <c r="AW86" s="48">
        <f t="shared" si="36"/>
        <v>43976</v>
      </c>
      <c r="AX86" s="48">
        <f t="shared" si="37"/>
        <v>43982</v>
      </c>
      <c r="AY86" s="46">
        <v>0.99409999999999998</v>
      </c>
      <c r="AZ86" s="46">
        <v>5.4000000000000003E-3</v>
      </c>
      <c r="BA86" s="51">
        <f t="shared" si="6"/>
        <v>128.33333333333331</v>
      </c>
      <c r="BB86" s="46">
        <v>0.96040000000000003</v>
      </c>
      <c r="BC86" s="46">
        <v>1.2699999999999999E-2</v>
      </c>
      <c r="BD86" s="51">
        <f t="shared" si="18"/>
        <v>54.566929133858267</v>
      </c>
      <c r="BE86" s="50">
        <f t="shared" si="25"/>
        <v>43982</v>
      </c>
      <c r="BF86" s="36">
        <f t="shared" si="34"/>
        <v>2513</v>
      </c>
      <c r="BG86" s="36">
        <f t="shared" si="35"/>
        <v>140</v>
      </c>
    </row>
    <row r="87" spans="1:59" x14ac:dyDescent="0.25">
      <c r="B87" s="76">
        <v>6</v>
      </c>
      <c r="C87" s="76">
        <v>1</v>
      </c>
      <c r="D87" s="76">
        <v>86</v>
      </c>
      <c r="E87" s="94">
        <f t="shared" si="21"/>
        <v>43983</v>
      </c>
      <c r="F87" s="11">
        <v>1553</v>
      </c>
      <c r="J87" s="11">
        <f t="shared" si="44"/>
        <v>1553</v>
      </c>
      <c r="K87" s="3">
        <v>6</v>
      </c>
      <c r="L87" s="3">
        <f t="shared" si="32"/>
        <v>6</v>
      </c>
      <c r="T87" s="3">
        <v>2519</v>
      </c>
      <c r="X87" s="3">
        <v>0</v>
      </c>
      <c r="Y87" s="2">
        <f t="shared" si="38"/>
        <v>284</v>
      </c>
      <c r="Z87" s="2">
        <f t="shared" si="40"/>
        <v>30</v>
      </c>
      <c r="AA87" s="19">
        <f t="shared" si="41"/>
        <v>10.56338028169014</v>
      </c>
      <c r="AB87" s="3">
        <f t="shared" si="24"/>
        <v>140</v>
      </c>
      <c r="AC87" s="3">
        <f t="shared" si="33"/>
        <v>16</v>
      </c>
      <c r="AH87" s="3">
        <v>1090</v>
      </c>
      <c r="AI87" s="3">
        <f t="shared" si="27"/>
        <v>1289</v>
      </c>
      <c r="AJ87" s="1">
        <v>0</v>
      </c>
      <c r="AL87" s="3">
        <f t="shared" si="28"/>
        <v>1289</v>
      </c>
      <c r="AM87" s="19">
        <f t="shared" si="43"/>
        <v>5.5577610162763005</v>
      </c>
      <c r="AN87" s="22"/>
      <c r="AO87" s="22"/>
      <c r="AP87" s="22"/>
      <c r="AQ87" s="22"/>
      <c r="AR87" s="22">
        <f t="shared" si="39"/>
        <v>4.0854597623931133</v>
      </c>
      <c r="AS87" s="22">
        <f t="shared" si="42"/>
        <v>0.43156265095701896</v>
      </c>
      <c r="AT87" s="22"/>
      <c r="AU87" s="22"/>
      <c r="AV87" s="1">
        <v>0.69299999999999995</v>
      </c>
      <c r="AW87" s="25">
        <f t="shared" si="36"/>
        <v>43977</v>
      </c>
      <c r="AX87" s="25">
        <f t="shared" si="37"/>
        <v>43983</v>
      </c>
      <c r="AY87" s="3">
        <v>0.98550000000000004</v>
      </c>
      <c r="AZ87" s="3">
        <v>5.1000000000000004E-3</v>
      </c>
      <c r="BA87" s="11">
        <f t="shared" si="6"/>
        <v>135.88235294117646</v>
      </c>
      <c r="BB87" s="3">
        <v>0.91500000000000004</v>
      </c>
      <c r="BC87" s="3">
        <v>1.15E-2</v>
      </c>
      <c r="BD87" s="11">
        <f t="shared" si="18"/>
        <v>60.260869565217391</v>
      </c>
      <c r="BE87" s="6">
        <f t="shared" si="25"/>
        <v>43983</v>
      </c>
      <c r="BF87" s="2">
        <f t="shared" si="34"/>
        <v>2519</v>
      </c>
      <c r="BG87" s="2">
        <f t="shared" si="35"/>
        <v>140</v>
      </c>
    </row>
    <row r="88" spans="1:59" x14ac:dyDescent="0.25">
      <c r="B88" s="76">
        <v>6</v>
      </c>
      <c r="C88" s="76">
        <v>2</v>
      </c>
      <c r="D88" s="76">
        <v>87</v>
      </c>
      <c r="E88" s="94">
        <f t="shared" si="21"/>
        <v>43984</v>
      </c>
      <c r="F88" s="11">
        <v>1220</v>
      </c>
      <c r="J88" s="11">
        <f t="shared" si="44"/>
        <v>1220</v>
      </c>
      <c r="K88" s="3">
        <v>19</v>
      </c>
      <c r="L88" s="3">
        <f t="shared" si="32"/>
        <v>19</v>
      </c>
      <c r="N88" s="3">
        <f t="shared" ref="N88:N151" si="45">SUM(F82:F88)</f>
        <v>9287</v>
      </c>
      <c r="O88" s="11">
        <f>SUM(J82:J88)</f>
        <v>9287</v>
      </c>
      <c r="P88" s="3">
        <f t="shared" ref="P88:P151" si="46">SUM(K82:K88)</f>
        <v>95</v>
      </c>
      <c r="R88" s="3">
        <f t="shared" ref="R88:R120" si="47">(P88/N88)*100</f>
        <v>1.022935285883493</v>
      </c>
      <c r="S88" s="3">
        <f>(P88/O88)*100</f>
        <v>1.022935285883493</v>
      </c>
      <c r="T88" s="3">
        <v>2538</v>
      </c>
      <c r="X88" s="3">
        <v>4</v>
      </c>
      <c r="Y88" s="2">
        <f t="shared" si="38"/>
        <v>279</v>
      </c>
      <c r="Z88" s="2">
        <f t="shared" si="40"/>
        <v>32</v>
      </c>
      <c r="AA88" s="19">
        <f t="shared" si="41"/>
        <v>11.469534050179211</v>
      </c>
      <c r="AB88" s="3">
        <f t="shared" si="24"/>
        <v>144</v>
      </c>
      <c r="AC88" s="3">
        <f t="shared" si="33"/>
        <v>33</v>
      </c>
      <c r="AH88" s="3">
        <v>1123</v>
      </c>
      <c r="AI88" s="3">
        <f t="shared" si="27"/>
        <v>1271</v>
      </c>
      <c r="AJ88" s="1">
        <v>1</v>
      </c>
      <c r="AL88" s="3">
        <f t="shared" si="28"/>
        <v>1271</v>
      </c>
      <c r="AM88" s="19">
        <f t="shared" si="43"/>
        <v>5.6737588652482271</v>
      </c>
      <c r="AN88" s="22"/>
      <c r="AO88" s="22"/>
      <c r="AP88" s="22"/>
      <c r="AQ88" s="22"/>
      <c r="AR88" s="22">
        <f t="shared" si="39"/>
        <v>4.0135326539002758</v>
      </c>
      <c r="AS88" s="22">
        <f t="shared" si="42"/>
        <v>0.46033349435415349</v>
      </c>
      <c r="AT88" s="22">
        <f t="shared" ref="AT88:AT119" si="48">(N88/6951482)*100000</f>
        <v>133.5974113145945</v>
      </c>
      <c r="AU88" s="22">
        <f>(O88/6951482)*100000</f>
        <v>133.5974113145945</v>
      </c>
      <c r="AV88" s="1">
        <v>0.69299999999999995</v>
      </c>
      <c r="AW88" s="25">
        <f t="shared" si="36"/>
        <v>43978</v>
      </c>
      <c r="AX88" s="25">
        <f t="shared" si="37"/>
        <v>43984</v>
      </c>
      <c r="AY88" s="3">
        <v>0.99029999999999996</v>
      </c>
      <c r="AZ88" s="3">
        <v>4.8999999999999998E-3</v>
      </c>
      <c r="BA88" s="11">
        <f t="shared" si="6"/>
        <v>141.42857142857142</v>
      </c>
      <c r="BB88" s="3">
        <v>0.92230000000000001</v>
      </c>
      <c r="BC88" s="3">
        <v>1.11E-2</v>
      </c>
      <c r="BD88" s="11">
        <f t="shared" si="18"/>
        <v>62.432432432432428</v>
      </c>
      <c r="BE88" s="6">
        <f t="shared" si="25"/>
        <v>43984</v>
      </c>
      <c r="BF88" s="2">
        <f t="shared" si="34"/>
        <v>2538</v>
      </c>
      <c r="BG88" s="2">
        <f t="shared" si="35"/>
        <v>144</v>
      </c>
    </row>
    <row r="89" spans="1:59" s="9" customFormat="1" x14ac:dyDescent="0.25">
      <c r="B89" s="78">
        <v>6</v>
      </c>
      <c r="C89" s="78">
        <v>3</v>
      </c>
      <c r="D89" s="78">
        <v>88</v>
      </c>
      <c r="E89" s="95">
        <f t="shared" si="21"/>
        <v>43985</v>
      </c>
      <c r="F89" s="13">
        <v>1347</v>
      </c>
      <c r="G89" s="11"/>
      <c r="H89" s="13"/>
      <c r="I89" s="13"/>
      <c r="J89" s="11">
        <f t="shared" si="44"/>
        <v>1347</v>
      </c>
      <c r="K89" s="9">
        <v>22</v>
      </c>
      <c r="L89" s="3">
        <f t="shared" si="32"/>
        <v>22</v>
      </c>
      <c r="N89" s="9">
        <f t="shared" si="45"/>
        <v>9077</v>
      </c>
      <c r="O89" s="11">
        <f>SUM(J83:J89)</f>
        <v>9077</v>
      </c>
      <c r="P89" s="9">
        <f t="shared" si="46"/>
        <v>100</v>
      </c>
      <c r="R89" s="9">
        <f t="shared" si="47"/>
        <v>1.1016855789357718</v>
      </c>
      <c r="S89" s="3">
        <f t="shared" ref="S89:S152" si="49">(P89/O89)*100</f>
        <v>1.1016855789357718</v>
      </c>
      <c r="T89" s="9">
        <v>2560</v>
      </c>
      <c r="U89" s="9">
        <v>132</v>
      </c>
      <c r="V89" s="9">
        <v>9</v>
      </c>
      <c r="W89" s="9">
        <f t="shared" ref="W89:W161" si="50">U89-V89</f>
        <v>123</v>
      </c>
      <c r="X89" s="9">
        <v>2</v>
      </c>
      <c r="Y89" s="10">
        <f t="shared" si="38"/>
        <v>268</v>
      </c>
      <c r="Z89" s="10">
        <f t="shared" si="40"/>
        <v>30</v>
      </c>
      <c r="AA89" s="20">
        <f t="shared" si="41"/>
        <v>11.194029850746269</v>
      </c>
      <c r="AB89" s="9">
        <f t="shared" si="24"/>
        <v>146</v>
      </c>
      <c r="AC89" s="9">
        <f t="shared" si="33"/>
        <v>83</v>
      </c>
      <c r="AH89" s="9">
        <v>1206</v>
      </c>
      <c r="AI89" s="9">
        <f>T89-AH89-AB89</f>
        <v>1208</v>
      </c>
      <c r="AJ89" s="1">
        <v>9</v>
      </c>
      <c r="AL89" s="9">
        <f t="shared" si="28"/>
        <v>1076</v>
      </c>
      <c r="AM89" s="20">
        <f t="shared" si="43"/>
        <v>5.703125</v>
      </c>
      <c r="AN89" s="23">
        <f>(U89/AI89)*100</f>
        <v>10.927152317880795</v>
      </c>
      <c r="AO89" s="23">
        <f>(V89/U89)*100</f>
        <v>6.8181818181818175</v>
      </c>
      <c r="AP89" s="23">
        <f>(V89/AI89)*100</f>
        <v>0.74503311258278149</v>
      </c>
      <c r="AQ89" s="22">
        <f>(W89/AI89)*100</f>
        <v>10.182119205298013</v>
      </c>
      <c r="AR89" s="22">
        <f t="shared" si="39"/>
        <v>3.8552930152160361</v>
      </c>
      <c r="AS89" s="22">
        <f t="shared" si="42"/>
        <v>0.43156265095701896</v>
      </c>
      <c r="AT89" s="22">
        <f t="shared" si="48"/>
        <v>130.57647275789537</v>
      </c>
      <c r="AU89" s="22">
        <f t="shared" ref="AU89:AU152" si="51">(O89/6951482)*100000</f>
        <v>130.57647275789537</v>
      </c>
      <c r="AV89" s="1">
        <v>0.69299999999999995</v>
      </c>
      <c r="AW89" s="25">
        <f t="shared" si="36"/>
        <v>43979</v>
      </c>
      <c r="AX89" s="25">
        <f t="shared" si="37"/>
        <v>43985</v>
      </c>
      <c r="AY89" s="9">
        <v>0.97719999999999996</v>
      </c>
      <c r="AZ89" s="9">
        <v>5.3E-3</v>
      </c>
      <c r="BA89" s="13">
        <f t="shared" si="6"/>
        <v>130.75471698113208</v>
      </c>
      <c r="BB89" s="9">
        <v>0.92469999999999997</v>
      </c>
      <c r="BC89" s="9">
        <v>1.2E-2</v>
      </c>
      <c r="BD89" s="13">
        <f t="shared" si="18"/>
        <v>57.749999999999993</v>
      </c>
      <c r="BE89" s="8">
        <f t="shared" si="25"/>
        <v>43985</v>
      </c>
      <c r="BF89" s="2">
        <f t="shared" si="34"/>
        <v>2560</v>
      </c>
      <c r="BG89" s="2">
        <f t="shared" si="35"/>
        <v>146</v>
      </c>
    </row>
    <row r="90" spans="1:59" x14ac:dyDescent="0.25">
      <c r="B90" s="76">
        <v>6</v>
      </c>
      <c r="C90" s="76">
        <v>4</v>
      </c>
      <c r="D90" s="76">
        <v>89</v>
      </c>
      <c r="E90" s="94">
        <f t="shared" si="21"/>
        <v>43986</v>
      </c>
      <c r="F90" s="11">
        <v>1174</v>
      </c>
      <c r="J90" s="11">
        <f t="shared" si="44"/>
        <v>1174</v>
      </c>
      <c r="K90" s="3">
        <v>25</v>
      </c>
      <c r="L90" s="3">
        <f t="shared" si="32"/>
        <v>25</v>
      </c>
      <c r="N90" s="3">
        <f t="shared" si="45"/>
        <v>8978</v>
      </c>
      <c r="O90" s="11">
        <f t="shared" ref="O90:O152" si="52">SUM(J84:J90)</f>
        <v>8978</v>
      </c>
      <c r="P90" s="3">
        <f t="shared" si="46"/>
        <v>108</v>
      </c>
      <c r="R90" s="3">
        <f t="shared" si="47"/>
        <v>1.2029405212742259</v>
      </c>
      <c r="S90" s="3">
        <f t="shared" si="49"/>
        <v>1.2029405212742259</v>
      </c>
      <c r="T90" s="3">
        <v>2585</v>
      </c>
      <c r="U90" s="3">
        <v>141</v>
      </c>
      <c r="V90" s="3">
        <v>8</v>
      </c>
      <c r="W90" s="3">
        <f t="shared" si="50"/>
        <v>133</v>
      </c>
      <c r="X90" s="3">
        <v>1</v>
      </c>
      <c r="Y90" s="2">
        <f t="shared" si="38"/>
        <v>254</v>
      </c>
      <c r="Z90" s="2">
        <f t="shared" si="40"/>
        <v>27</v>
      </c>
      <c r="AA90" s="19">
        <f t="shared" si="41"/>
        <v>10.62992125984252</v>
      </c>
      <c r="AB90" s="3">
        <v>147</v>
      </c>
      <c r="AC90" s="3">
        <f t="shared" si="33"/>
        <v>116</v>
      </c>
      <c r="AH90" s="3">
        <v>1322</v>
      </c>
      <c r="AI90" s="3">
        <f>T90-AH90-AB90</f>
        <v>1116</v>
      </c>
      <c r="AJ90" s="1">
        <v>2</v>
      </c>
      <c r="AL90" s="3">
        <f t="shared" si="28"/>
        <v>975</v>
      </c>
      <c r="AM90" s="19">
        <f t="shared" si="43"/>
        <v>5.6866537717601551</v>
      </c>
      <c r="AN90" s="22">
        <f>(U90/AI90)*100</f>
        <v>12.634408602150538</v>
      </c>
      <c r="AO90" s="22">
        <f>(V90/U90)*100</f>
        <v>5.6737588652482271</v>
      </c>
      <c r="AP90" s="22">
        <f>(V90/AI90)*100</f>
        <v>0.71684587813620071</v>
      </c>
      <c r="AQ90" s="22">
        <f>(W90/AI90)*100</f>
        <v>11.917562724014337</v>
      </c>
      <c r="AR90" s="22">
        <f t="shared" si="39"/>
        <v>3.6538971114360939</v>
      </c>
      <c r="AS90" s="22">
        <f t="shared" si="42"/>
        <v>0.38840638586131704</v>
      </c>
      <c r="AT90" s="22">
        <f t="shared" si="48"/>
        <v>129.15231600973721</v>
      </c>
      <c r="AU90" s="22">
        <f t="shared" si="51"/>
        <v>129.15231600973721</v>
      </c>
      <c r="AV90" s="1">
        <v>0.69299999999999995</v>
      </c>
      <c r="AW90" s="25">
        <f t="shared" si="36"/>
        <v>43980</v>
      </c>
      <c r="AX90" s="25">
        <f t="shared" si="37"/>
        <v>43986</v>
      </c>
      <c r="AY90" s="3">
        <v>0.97030000000000005</v>
      </c>
      <c r="AZ90" s="3">
        <v>6.3E-3</v>
      </c>
      <c r="BA90" s="11">
        <f t="shared" si="6"/>
        <v>109.99999999999999</v>
      </c>
      <c r="BB90" s="3">
        <v>0.75329999999999997</v>
      </c>
      <c r="BC90" s="3">
        <v>0.02</v>
      </c>
      <c r="BD90" s="11">
        <f t="shared" si="18"/>
        <v>34.65</v>
      </c>
      <c r="BE90" s="6">
        <f t="shared" si="25"/>
        <v>43986</v>
      </c>
      <c r="BF90" s="2">
        <f t="shared" si="34"/>
        <v>2585</v>
      </c>
      <c r="BG90" s="2">
        <f t="shared" si="35"/>
        <v>147</v>
      </c>
    </row>
    <row r="91" spans="1:59" x14ac:dyDescent="0.25">
      <c r="B91" s="76">
        <v>6</v>
      </c>
      <c r="C91" s="76">
        <v>5</v>
      </c>
      <c r="D91" s="76">
        <v>90</v>
      </c>
      <c r="E91" s="94">
        <f t="shared" si="21"/>
        <v>43987</v>
      </c>
      <c r="F91" s="11">
        <v>1131</v>
      </c>
      <c r="J91" s="11">
        <f t="shared" si="44"/>
        <v>1131</v>
      </c>
      <c r="K91" s="3">
        <v>42</v>
      </c>
      <c r="L91" s="3">
        <f t="shared" si="32"/>
        <v>42</v>
      </c>
      <c r="N91" s="3">
        <f t="shared" si="45"/>
        <v>8384</v>
      </c>
      <c r="O91" s="11">
        <f t="shared" si="52"/>
        <v>8384</v>
      </c>
      <c r="P91" s="3">
        <f t="shared" si="46"/>
        <v>142</v>
      </c>
      <c r="R91" s="3">
        <f t="shared" si="47"/>
        <v>1.6937022900763359</v>
      </c>
      <c r="S91" s="3">
        <f t="shared" si="49"/>
        <v>1.6937022900763359</v>
      </c>
      <c r="T91" s="3">
        <v>2627</v>
      </c>
      <c r="U91" s="3">
        <v>149</v>
      </c>
      <c r="V91" s="3">
        <v>8</v>
      </c>
      <c r="W91" s="3">
        <f t="shared" si="50"/>
        <v>141</v>
      </c>
      <c r="X91" s="54">
        <v>13</v>
      </c>
      <c r="Y91" s="2">
        <f t="shared" si="38"/>
        <v>255</v>
      </c>
      <c r="Z91" s="2">
        <f t="shared" si="40"/>
        <v>35</v>
      </c>
      <c r="AA91" s="19">
        <f t="shared" si="41"/>
        <v>13.725490196078432</v>
      </c>
      <c r="AB91" s="3">
        <f t="shared" si="24"/>
        <v>160</v>
      </c>
      <c r="AH91" s="3">
        <f>(AH90+AH92)/2</f>
        <v>1425</v>
      </c>
      <c r="AI91" s="3">
        <f>T91-AH91-AB91</f>
        <v>1042</v>
      </c>
      <c r="AJ91" s="1">
        <v>16</v>
      </c>
      <c r="AL91" s="3">
        <f t="shared" si="28"/>
        <v>893</v>
      </c>
      <c r="AM91" s="19">
        <f t="shared" si="43"/>
        <v>6.0905976398934145</v>
      </c>
      <c r="AN91" s="22"/>
      <c r="AO91" s="22"/>
      <c r="AP91" s="22"/>
      <c r="AQ91" s="22"/>
      <c r="AR91" s="22">
        <f t="shared" si="39"/>
        <v>3.6682825331346613</v>
      </c>
      <c r="AS91" s="22">
        <f t="shared" si="42"/>
        <v>0.50348975944985541</v>
      </c>
      <c r="AT91" s="22">
        <f t="shared" si="48"/>
        <v>120.60737552078824</v>
      </c>
      <c r="AU91" s="22">
        <f t="shared" si="51"/>
        <v>120.60737552078824</v>
      </c>
      <c r="AV91" s="1">
        <v>0.69299999999999995</v>
      </c>
      <c r="AW91" s="25">
        <f t="shared" si="36"/>
        <v>43981</v>
      </c>
      <c r="AX91" s="25">
        <f t="shared" si="37"/>
        <v>43987</v>
      </c>
      <c r="AY91" s="3">
        <v>0.94199999999999995</v>
      </c>
      <c r="AZ91" s="3">
        <v>7.9000000000000008E-3</v>
      </c>
      <c r="BA91" s="11">
        <f t="shared" si="6"/>
        <v>87.721518987341753</v>
      </c>
      <c r="BB91" s="3">
        <v>0.82609999999999995</v>
      </c>
      <c r="BC91" s="3">
        <v>2.4199999999999999E-2</v>
      </c>
      <c r="BD91" s="11">
        <f t="shared" si="18"/>
        <v>28.636363636363637</v>
      </c>
      <c r="BE91" s="6">
        <f t="shared" si="25"/>
        <v>43987</v>
      </c>
      <c r="BF91" s="2">
        <f t="shared" si="34"/>
        <v>2627</v>
      </c>
      <c r="BG91" s="2">
        <f t="shared" si="35"/>
        <v>160</v>
      </c>
    </row>
    <row r="92" spans="1:59" x14ac:dyDescent="0.25">
      <c r="B92" s="76">
        <v>6</v>
      </c>
      <c r="C92" s="76">
        <v>6</v>
      </c>
      <c r="D92" s="76">
        <v>91</v>
      </c>
      <c r="E92" s="94">
        <f t="shared" si="21"/>
        <v>43988</v>
      </c>
      <c r="F92" s="11">
        <v>1196</v>
      </c>
      <c r="J92" s="11">
        <f t="shared" si="44"/>
        <v>1196</v>
      </c>
      <c r="K92" s="3">
        <v>41</v>
      </c>
      <c r="L92" s="3">
        <f t="shared" si="32"/>
        <v>41</v>
      </c>
      <c r="N92" s="3">
        <f t="shared" si="45"/>
        <v>8227</v>
      </c>
      <c r="O92" s="11">
        <f t="shared" si="52"/>
        <v>8227</v>
      </c>
      <c r="P92" s="3">
        <f t="shared" si="46"/>
        <v>169</v>
      </c>
      <c r="R92" s="3">
        <f t="shared" si="47"/>
        <v>2.054211741825696</v>
      </c>
      <c r="S92" s="3">
        <f t="shared" si="49"/>
        <v>2.054211741825696</v>
      </c>
      <c r="T92" s="7">
        <v>2668</v>
      </c>
      <c r="U92" s="7">
        <v>147</v>
      </c>
      <c r="V92" s="7">
        <v>12</v>
      </c>
      <c r="W92" s="3">
        <f t="shared" si="50"/>
        <v>135</v>
      </c>
      <c r="X92" s="3">
        <v>0</v>
      </c>
      <c r="Y92" s="2">
        <f t="shared" si="38"/>
        <v>260</v>
      </c>
      <c r="Z92" s="2">
        <f t="shared" si="40"/>
        <v>34</v>
      </c>
      <c r="AA92" s="19">
        <f t="shared" si="41"/>
        <v>13.076923076923078</v>
      </c>
      <c r="AB92" s="3">
        <f t="shared" si="24"/>
        <v>160</v>
      </c>
      <c r="AH92" s="7">
        <v>1528</v>
      </c>
      <c r="AI92" s="3">
        <f>T92-AH92-AB92</f>
        <v>980</v>
      </c>
      <c r="AJ92" s="1">
        <v>2</v>
      </c>
      <c r="AL92" s="3">
        <f t="shared" si="28"/>
        <v>833</v>
      </c>
      <c r="AM92" s="19">
        <f t="shared" si="43"/>
        <v>5.9970014992503744</v>
      </c>
      <c r="AN92" s="22">
        <f t="shared" ref="AN92:AN123" si="53">(U92/AI92)*100</f>
        <v>15</v>
      </c>
      <c r="AO92" s="22">
        <f t="shared" ref="AO92:AO123" si="54">(V92/U92)*100</f>
        <v>8.1632653061224492</v>
      </c>
      <c r="AP92" s="22">
        <f t="shared" ref="AP92:AP123" si="55">(V92/AI92)*100</f>
        <v>1.2244897959183674</v>
      </c>
      <c r="AQ92" s="22">
        <f t="shared" ref="AQ92:AQ123" si="56">(W92/AI92)*100</f>
        <v>13.77551020408163</v>
      </c>
      <c r="AR92" s="22">
        <f t="shared" si="39"/>
        <v>3.7402096416274975</v>
      </c>
      <c r="AS92" s="22">
        <f t="shared" si="42"/>
        <v>0.48910433775128814</v>
      </c>
      <c r="AT92" s="22">
        <f t="shared" si="48"/>
        <v>118.34886431411316</v>
      </c>
      <c r="AU92" s="22">
        <f t="shared" si="51"/>
        <v>118.34886431411316</v>
      </c>
      <c r="AV92" s="1">
        <v>0.69299999999999995</v>
      </c>
      <c r="AW92" s="25">
        <f t="shared" si="36"/>
        <v>43982</v>
      </c>
      <c r="AX92" s="25">
        <f t="shared" si="37"/>
        <v>43988</v>
      </c>
      <c r="AY92" s="3">
        <v>0.94989999999999997</v>
      </c>
      <c r="AZ92" s="3">
        <v>1.01E-2</v>
      </c>
      <c r="BA92" s="11">
        <f t="shared" si="6"/>
        <v>68.613861386138609</v>
      </c>
      <c r="BB92" s="3">
        <v>0.89159999999999995</v>
      </c>
      <c r="BC92" s="3">
        <v>2.69E-2</v>
      </c>
      <c r="BD92" s="11">
        <f t="shared" si="18"/>
        <v>25.762081784386616</v>
      </c>
      <c r="BE92" s="6">
        <f t="shared" si="25"/>
        <v>43988</v>
      </c>
      <c r="BF92" s="2">
        <f t="shared" si="34"/>
        <v>2668</v>
      </c>
      <c r="BG92" s="2">
        <f t="shared" si="35"/>
        <v>160</v>
      </c>
    </row>
    <row r="93" spans="1:59" s="46" customFormat="1" x14ac:dyDescent="0.25">
      <c r="A93" s="53" t="s">
        <v>52</v>
      </c>
      <c r="B93" s="77">
        <v>6</v>
      </c>
      <c r="C93" s="77">
        <v>7</v>
      </c>
      <c r="D93" s="77">
        <v>92</v>
      </c>
      <c r="E93" s="93">
        <f t="shared" si="21"/>
        <v>43989</v>
      </c>
      <c r="F93" s="51">
        <v>816</v>
      </c>
      <c r="G93" s="51"/>
      <c r="H93" s="51"/>
      <c r="I93" s="51"/>
      <c r="J93" s="51">
        <f t="shared" si="44"/>
        <v>816</v>
      </c>
      <c r="K93" s="46">
        <v>43</v>
      </c>
      <c r="L93" s="46">
        <f t="shared" si="32"/>
        <v>43</v>
      </c>
      <c r="M93" s="36">
        <f>SUM(K87:K93)</f>
        <v>198</v>
      </c>
      <c r="N93" s="46">
        <f t="shared" si="45"/>
        <v>8437</v>
      </c>
      <c r="O93" s="51">
        <f t="shared" si="52"/>
        <v>8437</v>
      </c>
      <c r="P93" s="46">
        <f t="shared" si="46"/>
        <v>198</v>
      </c>
      <c r="Q93" s="36">
        <f>SUM(X87:X93)</f>
        <v>20</v>
      </c>
      <c r="R93" s="46">
        <f t="shared" si="47"/>
        <v>2.3468057366362451</v>
      </c>
      <c r="S93" s="46">
        <f t="shared" si="49"/>
        <v>2.3468057366362451</v>
      </c>
      <c r="T93" s="52">
        <v>2711</v>
      </c>
      <c r="U93" s="52">
        <v>155</v>
      </c>
      <c r="V93" s="52">
        <v>12</v>
      </c>
      <c r="W93" s="46">
        <f t="shared" si="50"/>
        <v>143</v>
      </c>
      <c r="X93" s="46">
        <v>0</v>
      </c>
      <c r="Y93" s="36">
        <f t="shared" si="38"/>
        <v>284</v>
      </c>
      <c r="Z93" s="36">
        <f t="shared" si="40"/>
        <v>30</v>
      </c>
      <c r="AA93" s="39">
        <f t="shared" si="41"/>
        <v>10.56338028169014</v>
      </c>
      <c r="AB93" s="46">
        <f t="shared" si="24"/>
        <v>160</v>
      </c>
      <c r="AC93" s="46">
        <f t="shared" ref="AC93:AC121" si="57">AH93-AH92</f>
        <v>17</v>
      </c>
      <c r="AH93" s="52">
        <v>1545</v>
      </c>
      <c r="AI93" s="52">
        <v>1006</v>
      </c>
      <c r="AJ93" s="47">
        <v>6</v>
      </c>
      <c r="AK93" s="52"/>
      <c r="AL93" s="46">
        <f t="shared" si="28"/>
        <v>851</v>
      </c>
      <c r="AM93" s="39">
        <f t="shared" si="43"/>
        <v>5.9018812246403538</v>
      </c>
      <c r="AN93" s="41">
        <f t="shared" si="53"/>
        <v>15.407554671968191</v>
      </c>
      <c r="AO93" s="41">
        <f t="shared" si="54"/>
        <v>7.741935483870968</v>
      </c>
      <c r="AP93" s="41">
        <f t="shared" si="55"/>
        <v>1.1928429423459244</v>
      </c>
      <c r="AQ93" s="41">
        <f t="shared" si="56"/>
        <v>14.214711729622268</v>
      </c>
      <c r="AR93" s="41">
        <f t="shared" si="39"/>
        <v>4.0854597623931133</v>
      </c>
      <c r="AS93" s="41">
        <f t="shared" si="42"/>
        <v>0.43156265095701896</v>
      </c>
      <c r="AT93" s="41">
        <f t="shared" si="48"/>
        <v>121.36980287081229</v>
      </c>
      <c r="AU93" s="22">
        <f t="shared" si="51"/>
        <v>121.36980287081229</v>
      </c>
      <c r="AV93" s="47">
        <v>0.69299999999999995</v>
      </c>
      <c r="AW93" s="48">
        <f t="shared" si="36"/>
        <v>43983</v>
      </c>
      <c r="AX93" s="48">
        <f t="shared" si="37"/>
        <v>43989</v>
      </c>
      <c r="AY93" s="46">
        <v>0.97699999999999998</v>
      </c>
      <c r="AZ93" s="46">
        <v>1.24E-2</v>
      </c>
      <c r="BA93" s="51">
        <f t="shared" si="6"/>
        <v>55.887096774193544</v>
      </c>
      <c r="BB93" s="46">
        <v>0.84179999999999999</v>
      </c>
      <c r="BC93" s="46">
        <v>2.4899999999999999E-2</v>
      </c>
      <c r="BD93" s="51">
        <f t="shared" si="18"/>
        <v>27.831325301204817</v>
      </c>
      <c r="BE93" s="50">
        <f t="shared" si="25"/>
        <v>43989</v>
      </c>
      <c r="BF93" s="36">
        <f t="shared" si="34"/>
        <v>2711</v>
      </c>
      <c r="BG93" s="36">
        <f t="shared" si="35"/>
        <v>160</v>
      </c>
    </row>
    <row r="94" spans="1:59" x14ac:dyDescent="0.25">
      <c r="B94" s="76">
        <v>6</v>
      </c>
      <c r="C94" s="76">
        <v>8</v>
      </c>
      <c r="D94" s="76">
        <v>93</v>
      </c>
      <c r="E94" s="94">
        <f t="shared" si="21"/>
        <v>43990</v>
      </c>
      <c r="F94" s="11">
        <v>427</v>
      </c>
      <c r="J94" s="11">
        <f t="shared" si="44"/>
        <v>427</v>
      </c>
      <c r="K94" s="3">
        <v>16</v>
      </c>
      <c r="L94" s="3">
        <f t="shared" si="32"/>
        <v>16</v>
      </c>
      <c r="N94" s="3">
        <f t="shared" si="45"/>
        <v>7311</v>
      </c>
      <c r="O94" s="11">
        <f t="shared" si="52"/>
        <v>7311</v>
      </c>
      <c r="P94" s="3">
        <f t="shared" si="46"/>
        <v>208</v>
      </c>
      <c r="R94" s="3">
        <f t="shared" si="47"/>
        <v>2.8450280399398169</v>
      </c>
      <c r="S94" s="3">
        <f t="shared" si="49"/>
        <v>2.8450280399398169</v>
      </c>
      <c r="T94" s="7">
        <v>2727</v>
      </c>
      <c r="U94" s="7">
        <v>158</v>
      </c>
      <c r="V94" s="7">
        <v>12</v>
      </c>
      <c r="W94" s="3">
        <f t="shared" si="50"/>
        <v>146</v>
      </c>
      <c r="X94" s="3">
        <v>0</v>
      </c>
      <c r="Y94" s="2">
        <f t="shared" si="38"/>
        <v>294</v>
      </c>
      <c r="Z94" s="2">
        <f t="shared" si="40"/>
        <v>30</v>
      </c>
      <c r="AA94" s="19">
        <f t="shared" si="41"/>
        <v>10.204081632653061</v>
      </c>
      <c r="AB94" s="3">
        <f t="shared" si="24"/>
        <v>160</v>
      </c>
      <c r="AC94" s="3">
        <f t="shared" si="57"/>
        <v>3</v>
      </c>
      <c r="AH94" s="7">
        <v>1548</v>
      </c>
      <c r="AI94" s="7">
        <v>1019</v>
      </c>
      <c r="AJ94" s="1">
        <v>0</v>
      </c>
      <c r="AK94" s="7"/>
      <c r="AL94" s="3">
        <f t="shared" ref="AL94:AL125" si="58">AI94-U94</f>
        <v>861</v>
      </c>
      <c r="AM94" s="19">
        <f t="shared" si="43"/>
        <v>5.8672533920058676</v>
      </c>
      <c r="AN94" s="22">
        <f t="shared" si="53"/>
        <v>15.505397448478901</v>
      </c>
      <c r="AO94" s="22">
        <f t="shared" si="54"/>
        <v>7.59493670886076</v>
      </c>
      <c r="AP94" s="22">
        <f t="shared" si="55"/>
        <v>1.1776251226692835</v>
      </c>
      <c r="AQ94" s="22">
        <f t="shared" si="56"/>
        <v>14.327772325809619</v>
      </c>
      <c r="AR94" s="22">
        <f t="shared" si="39"/>
        <v>4.2293139793787855</v>
      </c>
      <c r="AS94" s="22">
        <f t="shared" si="42"/>
        <v>0.43156265095701896</v>
      </c>
      <c r="AT94" s="22">
        <f t="shared" si="48"/>
        <v>105.17181803822552</v>
      </c>
      <c r="AU94" s="22">
        <f t="shared" si="51"/>
        <v>105.17181803822552</v>
      </c>
      <c r="AV94" s="1">
        <v>0.69299999999999995</v>
      </c>
      <c r="AW94" s="25">
        <f t="shared" si="36"/>
        <v>43984</v>
      </c>
      <c r="AX94" s="25">
        <f t="shared" si="37"/>
        <v>43990</v>
      </c>
      <c r="AY94" s="3">
        <v>0.98729999999999996</v>
      </c>
      <c r="AZ94" s="3">
        <v>1.29E-2</v>
      </c>
      <c r="BA94" s="11">
        <f t="shared" si="6"/>
        <v>53.720930232558139</v>
      </c>
      <c r="BB94" s="3">
        <v>0.68630000000000002</v>
      </c>
      <c r="BC94" s="3">
        <v>1.8100000000000002E-2</v>
      </c>
      <c r="BD94" s="11">
        <f t="shared" si="18"/>
        <v>38.28729281767955</v>
      </c>
      <c r="BE94" s="6">
        <f t="shared" si="25"/>
        <v>43990</v>
      </c>
      <c r="BF94" s="2">
        <f t="shared" si="34"/>
        <v>2727</v>
      </c>
      <c r="BG94" s="2">
        <f t="shared" si="35"/>
        <v>160</v>
      </c>
    </row>
    <row r="95" spans="1:59" x14ac:dyDescent="0.25">
      <c r="B95" s="76">
        <v>6</v>
      </c>
      <c r="C95" s="76">
        <v>9</v>
      </c>
      <c r="D95" s="76">
        <v>94</v>
      </c>
      <c r="E95" s="94">
        <f t="shared" si="21"/>
        <v>43991</v>
      </c>
      <c r="F95" s="11">
        <v>1406</v>
      </c>
      <c r="J95" s="11">
        <f t="shared" si="44"/>
        <v>1406</v>
      </c>
      <c r="K95" s="3">
        <v>83</v>
      </c>
      <c r="L95" s="3">
        <f t="shared" si="32"/>
        <v>83</v>
      </c>
      <c r="N95" s="3">
        <f t="shared" si="45"/>
        <v>7497</v>
      </c>
      <c r="O95" s="11">
        <f t="shared" si="52"/>
        <v>7497</v>
      </c>
      <c r="P95" s="3">
        <f t="shared" si="46"/>
        <v>272</v>
      </c>
      <c r="R95" s="3">
        <f t="shared" si="47"/>
        <v>3.6281179138321997</v>
      </c>
      <c r="S95" s="3">
        <f t="shared" si="49"/>
        <v>3.6281179138321997</v>
      </c>
      <c r="T95" s="7">
        <v>2810</v>
      </c>
      <c r="U95" s="7">
        <v>152</v>
      </c>
      <c r="V95" s="7">
        <v>13</v>
      </c>
      <c r="W95" s="3">
        <f t="shared" si="50"/>
        <v>139</v>
      </c>
      <c r="X95" s="3">
        <v>4</v>
      </c>
      <c r="Y95" s="2">
        <f t="shared" si="38"/>
        <v>367</v>
      </c>
      <c r="Z95" s="2">
        <f t="shared" si="40"/>
        <v>34</v>
      </c>
      <c r="AA95" s="19">
        <f t="shared" si="41"/>
        <v>9.2643051771117158</v>
      </c>
      <c r="AB95" s="3">
        <f t="shared" si="24"/>
        <v>164</v>
      </c>
      <c r="AC95" s="3">
        <f t="shared" si="57"/>
        <v>39</v>
      </c>
      <c r="AH95" s="7">
        <v>1587</v>
      </c>
      <c r="AI95" s="7">
        <v>1059</v>
      </c>
      <c r="AJ95" s="1">
        <v>3</v>
      </c>
      <c r="AK95" s="7"/>
      <c r="AL95" s="3">
        <f t="shared" si="58"/>
        <v>907</v>
      </c>
      <c r="AM95" s="19">
        <f t="shared" si="43"/>
        <v>5.8362989323843415</v>
      </c>
      <c r="AN95" s="22">
        <f t="shared" si="53"/>
        <v>14.353163361661943</v>
      </c>
      <c r="AO95" s="22">
        <f t="shared" si="54"/>
        <v>8.5526315789473681</v>
      </c>
      <c r="AP95" s="22">
        <f t="shared" si="55"/>
        <v>1.2275731822474032</v>
      </c>
      <c r="AQ95" s="22">
        <f t="shared" si="56"/>
        <v>13.125590179414543</v>
      </c>
      <c r="AR95" s="22">
        <f t="shared" si="39"/>
        <v>5.2794497633741981</v>
      </c>
      <c r="AS95" s="22">
        <f t="shared" si="42"/>
        <v>0.48910433775128814</v>
      </c>
      <c r="AT95" s="22">
        <f t="shared" si="48"/>
        <v>107.84750647415903</v>
      </c>
      <c r="AU95" s="22">
        <f t="shared" si="51"/>
        <v>107.84750647415903</v>
      </c>
      <c r="AV95" s="1">
        <v>0.69299999999999995</v>
      </c>
      <c r="AW95" s="25">
        <f t="shared" si="36"/>
        <v>43985</v>
      </c>
      <c r="AX95" s="25">
        <f t="shared" si="37"/>
        <v>43991</v>
      </c>
      <c r="AY95" s="3">
        <v>0.97960000000000003</v>
      </c>
      <c r="AZ95" s="3">
        <v>1.49E-2</v>
      </c>
      <c r="BA95" s="11">
        <f t="shared" si="6"/>
        <v>46.510067114093957</v>
      </c>
      <c r="BB95" s="3">
        <v>0.59050000000000002</v>
      </c>
      <c r="BC95" s="3">
        <v>1.3100000000000001E-2</v>
      </c>
      <c r="BD95" s="11">
        <f t="shared" si="18"/>
        <v>52.900763358778619</v>
      </c>
      <c r="BE95" s="6">
        <f t="shared" si="25"/>
        <v>43991</v>
      </c>
      <c r="BF95" s="2">
        <f t="shared" si="34"/>
        <v>2810</v>
      </c>
      <c r="BG95" s="2">
        <f t="shared" si="35"/>
        <v>164</v>
      </c>
    </row>
    <row r="96" spans="1:59" x14ac:dyDescent="0.25">
      <c r="B96" s="76">
        <v>6</v>
      </c>
      <c r="C96" s="76">
        <v>10</v>
      </c>
      <c r="D96" s="76">
        <v>95</v>
      </c>
      <c r="E96" s="94">
        <f t="shared" si="21"/>
        <v>43992</v>
      </c>
      <c r="F96" s="11">
        <v>1777</v>
      </c>
      <c r="J96" s="11">
        <f t="shared" si="44"/>
        <v>1777</v>
      </c>
      <c r="K96" s="3">
        <v>79</v>
      </c>
      <c r="L96" s="3">
        <f t="shared" si="32"/>
        <v>79</v>
      </c>
      <c r="N96" s="3">
        <f t="shared" si="45"/>
        <v>7927</v>
      </c>
      <c r="O96" s="11">
        <f t="shared" si="52"/>
        <v>7927</v>
      </c>
      <c r="P96" s="3">
        <f t="shared" si="46"/>
        <v>329</v>
      </c>
      <c r="R96" s="3">
        <f t="shared" si="47"/>
        <v>4.1503721458307048</v>
      </c>
      <c r="S96" s="3">
        <f t="shared" si="49"/>
        <v>4.1503721458307048</v>
      </c>
      <c r="T96" s="7">
        <v>2889</v>
      </c>
      <c r="U96" s="7">
        <v>161</v>
      </c>
      <c r="V96" s="7">
        <v>15</v>
      </c>
      <c r="W96" s="3">
        <f t="shared" si="50"/>
        <v>146</v>
      </c>
      <c r="X96" s="3">
        <v>3</v>
      </c>
      <c r="Y96" s="2">
        <f t="shared" si="38"/>
        <v>429</v>
      </c>
      <c r="Z96" s="2">
        <f t="shared" si="40"/>
        <v>34</v>
      </c>
      <c r="AA96" s="19">
        <f t="shared" si="41"/>
        <v>7.9254079254079253</v>
      </c>
      <c r="AB96" s="3">
        <f t="shared" si="24"/>
        <v>167</v>
      </c>
      <c r="AC96" s="3">
        <f t="shared" si="57"/>
        <v>36</v>
      </c>
      <c r="AH96" s="7">
        <v>1623</v>
      </c>
      <c r="AI96" s="7">
        <v>1099</v>
      </c>
      <c r="AJ96" s="1">
        <v>5</v>
      </c>
      <c r="AK96" s="7"/>
      <c r="AL96" s="3">
        <f t="shared" si="58"/>
        <v>938</v>
      </c>
      <c r="AM96" s="19">
        <f t="shared" si="43"/>
        <v>5.7805469020422295</v>
      </c>
      <c r="AN96" s="22">
        <f t="shared" si="53"/>
        <v>14.64968152866242</v>
      </c>
      <c r="AO96" s="22">
        <f t="shared" si="54"/>
        <v>9.316770186335404</v>
      </c>
      <c r="AP96" s="22">
        <f t="shared" si="55"/>
        <v>1.3648771610555051</v>
      </c>
      <c r="AQ96" s="22">
        <f t="shared" si="56"/>
        <v>13.284804367606915</v>
      </c>
      <c r="AR96" s="22">
        <f t="shared" si="39"/>
        <v>6.171345908685371</v>
      </c>
      <c r="AS96" s="22">
        <f t="shared" si="42"/>
        <v>0.48910433775128814</v>
      </c>
      <c r="AT96" s="22">
        <f t="shared" si="48"/>
        <v>114.03323780454298</v>
      </c>
      <c r="AU96" s="22">
        <f t="shared" si="51"/>
        <v>114.03323780454298</v>
      </c>
      <c r="AV96" s="1">
        <v>0.69299999999999995</v>
      </c>
      <c r="AW96" s="25">
        <f t="shared" si="36"/>
        <v>43986</v>
      </c>
      <c r="AX96" s="25">
        <f t="shared" si="37"/>
        <v>43992</v>
      </c>
      <c r="AY96" s="3">
        <v>0.96809999999999996</v>
      </c>
      <c r="AZ96" s="3">
        <v>1.7500000000000002E-2</v>
      </c>
      <c r="BA96" s="11">
        <f t="shared" si="6"/>
        <v>39.599999999999994</v>
      </c>
      <c r="BB96" s="3">
        <v>0.74770000000000003</v>
      </c>
      <c r="BC96" s="3">
        <v>7.4999999999999997E-3</v>
      </c>
      <c r="BD96" s="11">
        <f t="shared" si="18"/>
        <v>92.399999999999991</v>
      </c>
      <c r="BE96" s="6">
        <f t="shared" si="25"/>
        <v>43992</v>
      </c>
      <c r="BF96" s="2">
        <f t="shared" si="34"/>
        <v>2889</v>
      </c>
      <c r="BG96" s="2">
        <f t="shared" si="35"/>
        <v>167</v>
      </c>
    </row>
    <row r="97" spans="1:59" x14ac:dyDescent="0.25">
      <c r="B97" s="76">
        <v>6</v>
      </c>
      <c r="C97" s="76">
        <v>11</v>
      </c>
      <c r="D97" s="76">
        <v>96</v>
      </c>
      <c r="E97" s="94">
        <f t="shared" si="21"/>
        <v>43993</v>
      </c>
      <c r="F97" s="11">
        <v>2308</v>
      </c>
      <c r="J97" s="11">
        <f t="shared" si="44"/>
        <v>2308</v>
      </c>
      <c r="K97" s="3">
        <v>104</v>
      </c>
      <c r="L97" s="3">
        <f t="shared" si="32"/>
        <v>104</v>
      </c>
      <c r="N97" s="3">
        <f t="shared" si="45"/>
        <v>9061</v>
      </c>
      <c r="O97" s="11">
        <f t="shared" si="52"/>
        <v>9061</v>
      </c>
      <c r="P97" s="3">
        <f t="shared" si="46"/>
        <v>408</v>
      </c>
      <c r="R97" s="3">
        <f t="shared" si="47"/>
        <v>4.5028142589118199</v>
      </c>
      <c r="S97" s="3">
        <f t="shared" si="49"/>
        <v>4.5028142589118199</v>
      </c>
      <c r="T97" s="7">
        <v>2993</v>
      </c>
      <c r="U97" s="7">
        <v>187</v>
      </c>
      <c r="V97" s="7">
        <v>17</v>
      </c>
      <c r="W97" s="3">
        <f t="shared" si="50"/>
        <v>170</v>
      </c>
      <c r="X97" s="3">
        <v>0</v>
      </c>
      <c r="Y97" s="2">
        <f t="shared" si="38"/>
        <v>516</v>
      </c>
      <c r="Z97" s="2">
        <f t="shared" si="40"/>
        <v>33</v>
      </c>
      <c r="AA97" s="19">
        <f t="shared" si="41"/>
        <v>6.395348837209303</v>
      </c>
      <c r="AB97" s="3">
        <f t="shared" si="24"/>
        <v>167</v>
      </c>
      <c r="AC97" s="3">
        <f t="shared" si="57"/>
        <v>41</v>
      </c>
      <c r="AH97" s="7">
        <v>1664</v>
      </c>
      <c r="AI97" s="7">
        <v>1162</v>
      </c>
      <c r="AJ97" s="1">
        <v>4</v>
      </c>
      <c r="AK97" s="7"/>
      <c r="AL97" s="3">
        <f t="shared" si="58"/>
        <v>975</v>
      </c>
      <c r="AM97" s="19">
        <f t="shared" si="43"/>
        <v>5.5796859338456395</v>
      </c>
      <c r="AN97" s="22">
        <f t="shared" si="53"/>
        <v>16.092943201376936</v>
      </c>
      <c r="AO97" s="22">
        <f t="shared" si="54"/>
        <v>9.0909090909090917</v>
      </c>
      <c r="AP97" s="22">
        <f t="shared" si="55"/>
        <v>1.4629948364888123</v>
      </c>
      <c r="AQ97" s="22">
        <f t="shared" si="56"/>
        <v>14.629948364888124</v>
      </c>
      <c r="AR97" s="22">
        <f t="shared" si="39"/>
        <v>7.4228775964607259</v>
      </c>
      <c r="AS97" s="22">
        <f t="shared" si="42"/>
        <v>0.47471891605272082</v>
      </c>
      <c r="AT97" s="22">
        <f t="shared" si="48"/>
        <v>130.34630601071828</v>
      </c>
      <c r="AU97" s="22">
        <f t="shared" si="51"/>
        <v>130.34630601071828</v>
      </c>
      <c r="AV97" s="1">
        <v>0.69299999999999995</v>
      </c>
      <c r="AW97" s="25">
        <f t="shared" si="36"/>
        <v>43987</v>
      </c>
      <c r="AX97" s="25">
        <f t="shared" si="37"/>
        <v>43993</v>
      </c>
      <c r="AY97" s="3">
        <v>0.95250000000000001</v>
      </c>
      <c r="AZ97" s="3">
        <v>2.0899999999999998E-2</v>
      </c>
      <c r="BA97" s="11">
        <f t="shared" si="6"/>
        <v>33.157894736842103</v>
      </c>
      <c r="BB97" s="3">
        <v>0.85580000000000001</v>
      </c>
      <c r="BC97" s="3">
        <v>9.1999999999999998E-3</v>
      </c>
      <c r="BD97" s="11">
        <f t="shared" si="18"/>
        <v>75.326086956521735</v>
      </c>
      <c r="BE97" s="6">
        <f t="shared" si="25"/>
        <v>43993</v>
      </c>
      <c r="BF97" s="2">
        <f t="shared" si="34"/>
        <v>2993</v>
      </c>
      <c r="BG97" s="2">
        <f t="shared" si="35"/>
        <v>167</v>
      </c>
    </row>
    <row r="98" spans="1:59" x14ac:dyDescent="0.25">
      <c r="B98" s="76">
        <v>6</v>
      </c>
      <c r="C98" s="76">
        <v>12</v>
      </c>
      <c r="D98" s="76">
        <v>97</v>
      </c>
      <c r="E98" s="94">
        <f t="shared" si="21"/>
        <v>43994</v>
      </c>
      <c r="F98" s="11">
        <v>2640</v>
      </c>
      <c r="J98" s="11">
        <f t="shared" si="44"/>
        <v>2640</v>
      </c>
      <c r="K98" s="3">
        <v>93</v>
      </c>
      <c r="L98" s="3">
        <f t="shared" si="32"/>
        <v>93</v>
      </c>
      <c r="N98" s="3">
        <f t="shared" si="45"/>
        <v>10570</v>
      </c>
      <c r="O98" s="11">
        <f t="shared" si="52"/>
        <v>10570</v>
      </c>
      <c r="P98" s="3">
        <f t="shared" si="46"/>
        <v>459</v>
      </c>
      <c r="R98" s="3">
        <f t="shared" si="47"/>
        <v>4.3424787133396405</v>
      </c>
      <c r="S98" s="3">
        <f t="shared" si="49"/>
        <v>4.3424787133396405</v>
      </c>
      <c r="T98" s="7">
        <v>3086</v>
      </c>
      <c r="U98" s="7">
        <v>204</v>
      </c>
      <c r="V98" s="7">
        <v>15</v>
      </c>
      <c r="W98" s="3">
        <f t="shared" si="50"/>
        <v>189</v>
      </c>
      <c r="X98" s="3">
        <v>1</v>
      </c>
      <c r="Y98" s="2">
        <f t="shared" si="38"/>
        <v>601</v>
      </c>
      <c r="Z98" s="2">
        <f t="shared" si="40"/>
        <v>32</v>
      </c>
      <c r="AA98" s="19">
        <f t="shared" si="41"/>
        <v>5.3244592346089847</v>
      </c>
      <c r="AB98" s="3">
        <f t="shared" si="24"/>
        <v>168</v>
      </c>
      <c r="AC98" s="3">
        <f t="shared" si="57"/>
        <v>24</v>
      </c>
      <c r="AH98" s="7">
        <v>1688</v>
      </c>
      <c r="AI98" s="7">
        <v>1230</v>
      </c>
      <c r="AJ98" s="1">
        <v>5</v>
      </c>
      <c r="AK98" s="7"/>
      <c r="AL98" s="3">
        <f t="shared" si="58"/>
        <v>1026</v>
      </c>
      <c r="AM98" s="19">
        <f t="shared" si="43"/>
        <v>5.4439403758911205</v>
      </c>
      <c r="AN98" s="22">
        <f t="shared" si="53"/>
        <v>16.585365853658537</v>
      </c>
      <c r="AO98" s="22">
        <f t="shared" si="54"/>
        <v>7.3529411764705888</v>
      </c>
      <c r="AP98" s="22">
        <f t="shared" si="55"/>
        <v>1.2195121951219512</v>
      </c>
      <c r="AQ98" s="22">
        <f t="shared" si="56"/>
        <v>15.365853658536585</v>
      </c>
      <c r="AR98" s="22">
        <f t="shared" si="39"/>
        <v>8.6456384408389457</v>
      </c>
      <c r="AS98" s="22">
        <f t="shared" si="42"/>
        <v>0.46033349435415349</v>
      </c>
      <c r="AT98" s="22">
        <f t="shared" si="48"/>
        <v>152.05390735385635</v>
      </c>
      <c r="AU98" s="22">
        <f t="shared" si="51"/>
        <v>152.05390735385635</v>
      </c>
      <c r="AV98" s="1">
        <v>0.69299999999999995</v>
      </c>
      <c r="AW98" s="25">
        <f t="shared" si="36"/>
        <v>43988</v>
      </c>
      <c r="AX98" s="25">
        <f t="shared" si="37"/>
        <v>43994</v>
      </c>
      <c r="AY98" s="3">
        <v>0.96350000000000002</v>
      </c>
      <c r="AZ98" s="3">
        <v>2.47E-2</v>
      </c>
      <c r="BA98" s="11">
        <f t="shared" si="6"/>
        <v>28.056680161943319</v>
      </c>
      <c r="BB98" s="3">
        <v>0.88729999999999998</v>
      </c>
      <c r="BC98" s="3">
        <v>9.7999999999999997E-3</v>
      </c>
      <c r="BD98" s="11">
        <f t="shared" si="18"/>
        <v>70.714285714285708</v>
      </c>
      <c r="BE98" s="6">
        <f t="shared" si="25"/>
        <v>43994</v>
      </c>
      <c r="BF98" s="2">
        <f t="shared" si="34"/>
        <v>3086</v>
      </c>
      <c r="BG98" s="2">
        <f t="shared" si="35"/>
        <v>168</v>
      </c>
    </row>
    <row r="99" spans="1:59" x14ac:dyDescent="0.25">
      <c r="B99" s="76">
        <v>6</v>
      </c>
      <c r="C99" s="76">
        <v>13</v>
      </c>
      <c r="D99" s="76">
        <v>98</v>
      </c>
      <c r="E99" s="94">
        <f t="shared" si="21"/>
        <v>43995</v>
      </c>
      <c r="F99" s="11">
        <v>2642</v>
      </c>
      <c r="J99" s="11">
        <f t="shared" si="44"/>
        <v>2642</v>
      </c>
      <c r="K99" s="3">
        <v>105</v>
      </c>
      <c r="L99" s="3">
        <f t="shared" si="32"/>
        <v>105</v>
      </c>
      <c r="N99" s="3">
        <f t="shared" si="45"/>
        <v>12016</v>
      </c>
      <c r="O99" s="11">
        <f t="shared" si="52"/>
        <v>12016</v>
      </c>
      <c r="P99" s="3">
        <f t="shared" si="46"/>
        <v>523</v>
      </c>
      <c r="R99" s="3">
        <f t="shared" si="47"/>
        <v>4.3525299600532623</v>
      </c>
      <c r="S99" s="3">
        <f t="shared" si="49"/>
        <v>4.3525299600532623</v>
      </c>
      <c r="T99" s="7">
        <v>3191</v>
      </c>
      <c r="U99" s="7">
        <v>215</v>
      </c>
      <c r="V99" s="7">
        <v>15</v>
      </c>
      <c r="W99" s="3">
        <f t="shared" si="50"/>
        <v>200</v>
      </c>
      <c r="X99" s="3">
        <v>4</v>
      </c>
      <c r="Y99" s="2">
        <f t="shared" si="38"/>
        <v>692</v>
      </c>
      <c r="Z99" s="2">
        <f t="shared" si="40"/>
        <v>33</v>
      </c>
      <c r="AA99" s="19">
        <f t="shared" si="41"/>
        <v>4.7687861271676297</v>
      </c>
      <c r="AB99" s="3">
        <f t="shared" si="24"/>
        <v>172</v>
      </c>
      <c r="AC99" s="3">
        <f t="shared" si="57"/>
        <v>28</v>
      </c>
      <c r="AH99" s="7">
        <v>1716</v>
      </c>
      <c r="AI99" s="7">
        <v>1303</v>
      </c>
      <c r="AJ99" s="1">
        <v>6</v>
      </c>
      <c r="AK99" s="7"/>
      <c r="AL99" s="3">
        <f t="shared" si="58"/>
        <v>1088</v>
      </c>
      <c r="AM99" s="19">
        <f t="shared" si="43"/>
        <v>5.3901598245064246</v>
      </c>
      <c r="AN99" s="22">
        <f t="shared" si="53"/>
        <v>16.500383729854182</v>
      </c>
      <c r="AO99" s="22">
        <f t="shared" si="54"/>
        <v>6.9767441860465116</v>
      </c>
      <c r="AP99" s="22">
        <f t="shared" si="55"/>
        <v>1.1511895625479662</v>
      </c>
      <c r="AQ99" s="22">
        <f t="shared" si="56"/>
        <v>15.349194167306216</v>
      </c>
      <c r="AR99" s="22">
        <f t="shared" si="39"/>
        <v>9.9547118154085705</v>
      </c>
      <c r="AS99" s="22">
        <f t="shared" si="42"/>
        <v>0.47471891605272082</v>
      </c>
      <c r="AT99" s="22">
        <f t="shared" si="48"/>
        <v>172.85522712998466</v>
      </c>
      <c r="AU99" s="22">
        <f t="shared" si="51"/>
        <v>172.85522712998466</v>
      </c>
      <c r="AV99" s="1">
        <v>0.69299999999999995</v>
      </c>
      <c r="AW99" s="25">
        <f t="shared" si="36"/>
        <v>43989</v>
      </c>
      <c r="AX99" s="25">
        <f t="shared" si="37"/>
        <v>43995</v>
      </c>
      <c r="AY99" s="3">
        <v>0.9819</v>
      </c>
      <c r="AZ99" s="3">
        <v>2.8799999999999999E-2</v>
      </c>
      <c r="BA99" s="11">
        <f t="shared" si="6"/>
        <v>24.0625</v>
      </c>
      <c r="BB99" s="3">
        <v>0.93320000000000003</v>
      </c>
      <c r="BC99" s="3">
        <v>1.1900000000000001E-2</v>
      </c>
      <c r="BD99" s="11">
        <f t="shared" si="18"/>
        <v>58.235294117647051</v>
      </c>
      <c r="BE99" s="6">
        <f t="shared" si="25"/>
        <v>43995</v>
      </c>
      <c r="BF99" s="2">
        <f t="shared" si="34"/>
        <v>3191</v>
      </c>
      <c r="BG99" s="2">
        <f t="shared" si="35"/>
        <v>172</v>
      </c>
    </row>
    <row r="100" spans="1:59" s="46" customFormat="1" x14ac:dyDescent="0.25">
      <c r="A100" s="53" t="s">
        <v>53</v>
      </c>
      <c r="B100" s="77">
        <v>6</v>
      </c>
      <c r="C100" s="77">
        <v>14</v>
      </c>
      <c r="D100" s="77">
        <v>99</v>
      </c>
      <c r="E100" s="93">
        <f t="shared" si="21"/>
        <v>43996</v>
      </c>
      <c r="F100" s="51">
        <v>1975</v>
      </c>
      <c r="G100" s="51"/>
      <c r="H100" s="51"/>
      <c r="I100" s="51"/>
      <c r="J100" s="51">
        <f t="shared" si="44"/>
        <v>1975</v>
      </c>
      <c r="K100" s="46">
        <v>75</v>
      </c>
      <c r="L100" s="46">
        <f t="shared" si="32"/>
        <v>75</v>
      </c>
      <c r="M100" s="36">
        <f>SUM(K94:K100)</f>
        <v>555</v>
      </c>
      <c r="N100" s="51">
        <f t="shared" si="45"/>
        <v>13175</v>
      </c>
      <c r="O100" s="51">
        <f t="shared" si="52"/>
        <v>13175</v>
      </c>
      <c r="P100" s="46">
        <f t="shared" si="46"/>
        <v>555</v>
      </c>
      <c r="Q100" s="36">
        <f>SUM(X94:X100)</f>
        <v>12</v>
      </c>
      <c r="R100" s="46">
        <f t="shared" si="47"/>
        <v>4.2125237191650848</v>
      </c>
      <c r="S100" s="46">
        <f t="shared" si="49"/>
        <v>4.2125237191650848</v>
      </c>
      <c r="T100" s="52">
        <v>3266</v>
      </c>
      <c r="U100" s="52">
        <v>247</v>
      </c>
      <c r="V100" s="52">
        <v>16</v>
      </c>
      <c r="W100" s="46">
        <f t="shared" si="50"/>
        <v>231</v>
      </c>
      <c r="X100" s="46">
        <v>0</v>
      </c>
      <c r="Y100" s="36">
        <f t="shared" si="38"/>
        <v>753</v>
      </c>
      <c r="Z100" s="36">
        <f t="shared" si="40"/>
        <v>32</v>
      </c>
      <c r="AA100" s="39">
        <f t="shared" si="41"/>
        <v>4.2496679946879148</v>
      </c>
      <c r="AB100" s="46">
        <f t="shared" si="24"/>
        <v>172</v>
      </c>
      <c r="AC100" s="46">
        <f t="shared" si="57"/>
        <v>7</v>
      </c>
      <c r="AH100" s="52">
        <v>1723</v>
      </c>
      <c r="AI100" s="52">
        <v>1371</v>
      </c>
      <c r="AJ100" s="47">
        <v>1</v>
      </c>
      <c r="AK100" s="52"/>
      <c r="AL100" s="46">
        <f t="shared" si="58"/>
        <v>1124</v>
      </c>
      <c r="AM100" s="39">
        <f t="shared" si="43"/>
        <v>5.2663808940600125</v>
      </c>
      <c r="AN100" s="41">
        <f t="shared" si="53"/>
        <v>18.016046681254558</v>
      </c>
      <c r="AO100" s="41">
        <f t="shared" si="54"/>
        <v>6.4777327935222671</v>
      </c>
      <c r="AP100" s="41">
        <f t="shared" si="55"/>
        <v>1.1670313639679066</v>
      </c>
      <c r="AQ100" s="41">
        <f t="shared" si="56"/>
        <v>16.849015317286653</v>
      </c>
      <c r="AR100" s="41">
        <f t="shared" si="39"/>
        <v>10.832222539021176</v>
      </c>
      <c r="AS100" s="41">
        <f t="shared" si="42"/>
        <v>0.46033349435415349</v>
      </c>
      <c r="AT100" s="41">
        <f t="shared" si="48"/>
        <v>189.52793087862415</v>
      </c>
      <c r="AU100" s="22">
        <f t="shared" si="51"/>
        <v>189.52793087862415</v>
      </c>
      <c r="AV100" s="47">
        <v>0.69299999999999995</v>
      </c>
      <c r="AW100" s="48">
        <f t="shared" si="36"/>
        <v>43990</v>
      </c>
      <c r="AX100" s="48">
        <f t="shared" si="37"/>
        <v>43996</v>
      </c>
      <c r="AY100" s="46">
        <v>0.99839999999999995</v>
      </c>
      <c r="AZ100" s="46">
        <v>3.0800000000000001E-2</v>
      </c>
      <c r="BA100" s="51">
        <f t="shared" si="6"/>
        <v>22.499999999999996</v>
      </c>
      <c r="BB100" s="46">
        <v>0.91859999999999997</v>
      </c>
      <c r="BC100" s="46">
        <v>1.14E-2</v>
      </c>
      <c r="BD100" s="51">
        <f t="shared" si="18"/>
        <v>60.78947368421052</v>
      </c>
      <c r="BE100" s="50">
        <f t="shared" si="25"/>
        <v>43996</v>
      </c>
      <c r="BF100" s="36">
        <f t="shared" si="34"/>
        <v>3266</v>
      </c>
      <c r="BG100" s="36">
        <f t="shared" si="35"/>
        <v>172</v>
      </c>
    </row>
    <row r="101" spans="1:59" x14ac:dyDescent="0.25">
      <c r="B101" s="76">
        <v>6</v>
      </c>
      <c r="C101" s="76">
        <v>15</v>
      </c>
      <c r="D101" s="76">
        <v>100</v>
      </c>
      <c r="E101" s="94">
        <f t="shared" si="21"/>
        <v>43997</v>
      </c>
      <c r="F101" s="11">
        <v>1409</v>
      </c>
      <c r="J101" s="11">
        <f t="shared" si="44"/>
        <v>1409</v>
      </c>
      <c r="K101" s="3">
        <v>24</v>
      </c>
      <c r="L101" s="3">
        <f t="shared" si="32"/>
        <v>24</v>
      </c>
      <c r="N101" s="3">
        <f t="shared" si="45"/>
        <v>14157</v>
      </c>
      <c r="O101" s="11">
        <f t="shared" si="52"/>
        <v>14157</v>
      </c>
      <c r="P101" s="3">
        <f t="shared" si="46"/>
        <v>563</v>
      </c>
      <c r="R101" s="3">
        <f t="shared" si="47"/>
        <v>3.9768312495585225</v>
      </c>
      <c r="S101" s="3">
        <f t="shared" si="49"/>
        <v>3.9768312495585225</v>
      </c>
      <c r="T101" s="7">
        <v>3290</v>
      </c>
      <c r="U101" s="7">
        <v>244</v>
      </c>
      <c r="V101" s="7">
        <v>15</v>
      </c>
      <c r="W101" s="3">
        <f t="shared" si="50"/>
        <v>229</v>
      </c>
      <c r="X101" s="3">
        <v>2</v>
      </c>
      <c r="Y101" s="2">
        <f t="shared" si="38"/>
        <v>771</v>
      </c>
      <c r="Z101" s="2">
        <f t="shared" si="40"/>
        <v>34</v>
      </c>
      <c r="AA101" s="19">
        <f t="shared" si="41"/>
        <v>4.4098573281452662</v>
      </c>
      <c r="AB101" s="3">
        <f t="shared" si="24"/>
        <v>174</v>
      </c>
      <c r="AC101" s="3">
        <f t="shared" si="57"/>
        <v>7</v>
      </c>
      <c r="AH101" s="7">
        <v>1730</v>
      </c>
      <c r="AI101" s="7">
        <v>1386</v>
      </c>
      <c r="AJ101" s="1">
        <v>0</v>
      </c>
      <c r="AK101" s="7"/>
      <c r="AL101" s="3">
        <f t="shared" si="58"/>
        <v>1142</v>
      </c>
      <c r="AM101" s="19">
        <f t="shared" si="43"/>
        <v>5.2887537993920972</v>
      </c>
      <c r="AN101" s="22">
        <f t="shared" si="53"/>
        <v>17.604617604617605</v>
      </c>
      <c r="AO101" s="22">
        <f t="shared" si="54"/>
        <v>6.1475409836065573</v>
      </c>
      <c r="AP101" s="22">
        <f t="shared" si="55"/>
        <v>1.0822510822510822</v>
      </c>
      <c r="AQ101" s="22">
        <f t="shared" si="56"/>
        <v>16.522366522366521</v>
      </c>
      <c r="AR101" s="22">
        <f t="shared" si="39"/>
        <v>11.091160129595387</v>
      </c>
      <c r="AS101" s="22">
        <f t="shared" si="42"/>
        <v>0.48910433775128814</v>
      </c>
      <c r="AT101" s="22">
        <f t="shared" si="48"/>
        <v>203.65441498661724</v>
      </c>
      <c r="AU101" s="22">
        <f t="shared" si="51"/>
        <v>203.65441498661724</v>
      </c>
      <c r="AV101" s="1">
        <v>0.69299999999999995</v>
      </c>
      <c r="AW101" s="25">
        <f t="shared" si="36"/>
        <v>43991</v>
      </c>
      <c r="AX101" s="25">
        <f t="shared" si="37"/>
        <v>43997</v>
      </c>
      <c r="AY101" s="3">
        <v>0.98009999999999997</v>
      </c>
      <c r="AZ101" s="3">
        <v>2.7900000000000001E-2</v>
      </c>
      <c r="BA101" s="11">
        <f t="shared" si="6"/>
        <v>24.838709677419352</v>
      </c>
      <c r="BB101" s="3">
        <v>0.94099999999999995</v>
      </c>
      <c r="BC101" s="3">
        <v>9.4999999999999998E-3</v>
      </c>
      <c r="BD101" s="11">
        <f t="shared" si="18"/>
        <v>72.94736842105263</v>
      </c>
      <c r="BE101" s="6">
        <f t="shared" si="25"/>
        <v>43997</v>
      </c>
      <c r="BF101" s="2">
        <f t="shared" si="34"/>
        <v>3290</v>
      </c>
      <c r="BG101" s="2">
        <f t="shared" si="35"/>
        <v>174</v>
      </c>
    </row>
    <row r="102" spans="1:59" x14ac:dyDescent="0.25">
      <c r="B102" s="76">
        <v>6</v>
      </c>
      <c r="C102" s="76">
        <v>16</v>
      </c>
      <c r="D102" s="76">
        <v>101</v>
      </c>
      <c r="E102" s="94">
        <f t="shared" si="21"/>
        <v>43998</v>
      </c>
      <c r="F102" s="11">
        <v>1794</v>
      </c>
      <c r="J102" s="11">
        <f t="shared" si="44"/>
        <v>1794</v>
      </c>
      <c r="K102" s="3">
        <v>50</v>
      </c>
      <c r="L102" s="3">
        <f t="shared" si="32"/>
        <v>50</v>
      </c>
      <c r="N102" s="3">
        <f t="shared" si="45"/>
        <v>14545</v>
      </c>
      <c r="O102" s="11">
        <f t="shared" si="52"/>
        <v>14545</v>
      </c>
      <c r="P102" s="3">
        <f t="shared" si="46"/>
        <v>530</v>
      </c>
      <c r="R102" s="3">
        <f t="shared" si="47"/>
        <v>3.6438638707459607</v>
      </c>
      <c r="S102" s="3">
        <f t="shared" si="49"/>
        <v>3.6438638707459607</v>
      </c>
      <c r="T102" s="7">
        <v>3340</v>
      </c>
      <c r="U102" s="7">
        <v>253</v>
      </c>
      <c r="V102" s="7">
        <v>14</v>
      </c>
      <c r="W102" s="3">
        <f t="shared" si="50"/>
        <v>239</v>
      </c>
      <c r="X102" s="3">
        <v>2</v>
      </c>
      <c r="Y102" s="2">
        <f t="shared" si="38"/>
        <v>802</v>
      </c>
      <c r="Z102" s="2">
        <f t="shared" si="40"/>
        <v>32</v>
      </c>
      <c r="AA102" s="19">
        <f t="shared" si="41"/>
        <v>3.9900249376558601</v>
      </c>
      <c r="AB102" s="3">
        <f t="shared" si="24"/>
        <v>176</v>
      </c>
      <c r="AC102" s="3">
        <f t="shared" si="57"/>
        <v>54</v>
      </c>
      <c r="AH102" s="7">
        <v>1784</v>
      </c>
      <c r="AI102" s="7">
        <v>1380</v>
      </c>
      <c r="AJ102" s="1">
        <v>4</v>
      </c>
      <c r="AK102" s="7"/>
      <c r="AL102" s="3">
        <f t="shared" si="58"/>
        <v>1127</v>
      </c>
      <c r="AM102" s="19">
        <f t="shared" si="43"/>
        <v>5.2694610778443112</v>
      </c>
      <c r="AN102" s="22">
        <f t="shared" si="53"/>
        <v>18.333333333333332</v>
      </c>
      <c r="AO102" s="22">
        <f t="shared" si="54"/>
        <v>5.5335968379446641</v>
      </c>
      <c r="AP102" s="22">
        <f t="shared" si="55"/>
        <v>1.0144927536231882</v>
      </c>
      <c r="AQ102" s="22">
        <f t="shared" si="56"/>
        <v>17.318840579710145</v>
      </c>
      <c r="AR102" s="22">
        <f t="shared" si="39"/>
        <v>11.537108202250973</v>
      </c>
      <c r="AS102" s="22">
        <f t="shared" si="42"/>
        <v>0.46033349435415349</v>
      </c>
      <c r="AT102" s="22">
        <f t="shared" si="48"/>
        <v>209.23595860566135</v>
      </c>
      <c r="AU102" s="22">
        <f t="shared" si="51"/>
        <v>209.23595860566135</v>
      </c>
      <c r="AV102" s="1">
        <v>0.69299999999999995</v>
      </c>
      <c r="AW102" s="25">
        <f t="shared" si="36"/>
        <v>43992</v>
      </c>
      <c r="AX102" s="25">
        <f t="shared" si="37"/>
        <v>43998</v>
      </c>
      <c r="AY102" s="3">
        <v>0.95740000000000003</v>
      </c>
      <c r="AZ102" s="3">
        <v>2.4299999999999999E-2</v>
      </c>
      <c r="BA102" s="11">
        <f t="shared" si="6"/>
        <v>28.518518518518519</v>
      </c>
      <c r="BB102" s="3">
        <v>0.94110000000000005</v>
      </c>
      <c r="BC102" s="3">
        <v>9.4000000000000004E-3</v>
      </c>
      <c r="BD102" s="11">
        <f t="shared" si="18"/>
        <v>73.723404255319139</v>
      </c>
      <c r="BE102" s="6">
        <f t="shared" si="25"/>
        <v>43998</v>
      </c>
      <c r="BF102" s="2">
        <f t="shared" si="34"/>
        <v>3340</v>
      </c>
      <c r="BG102" s="2">
        <f t="shared" si="35"/>
        <v>176</v>
      </c>
    </row>
    <row r="103" spans="1:59" x14ac:dyDescent="0.25">
      <c r="B103" s="76">
        <v>6</v>
      </c>
      <c r="C103" s="76">
        <v>17</v>
      </c>
      <c r="D103" s="76">
        <v>102</v>
      </c>
      <c r="E103" s="94">
        <f t="shared" si="21"/>
        <v>43999</v>
      </c>
      <c r="F103" s="11">
        <v>2045</v>
      </c>
      <c r="J103" s="11">
        <f t="shared" si="44"/>
        <v>2045</v>
      </c>
      <c r="K103" s="3">
        <v>113</v>
      </c>
      <c r="L103" s="3">
        <f t="shared" si="32"/>
        <v>113</v>
      </c>
      <c r="N103" s="3">
        <f t="shared" si="45"/>
        <v>14813</v>
      </c>
      <c r="O103" s="11">
        <f t="shared" si="52"/>
        <v>14813</v>
      </c>
      <c r="P103" s="3">
        <f t="shared" si="46"/>
        <v>564</v>
      </c>
      <c r="R103" s="3">
        <f t="shared" si="47"/>
        <v>3.8074664146357926</v>
      </c>
      <c r="S103" s="3">
        <f t="shared" si="49"/>
        <v>3.8074664146357926</v>
      </c>
      <c r="T103" s="7">
        <v>3453</v>
      </c>
      <c r="U103" s="7">
        <v>267</v>
      </c>
      <c r="V103" s="7">
        <v>13</v>
      </c>
      <c r="W103" s="3">
        <f t="shared" si="50"/>
        <v>254</v>
      </c>
      <c r="X103" s="3">
        <v>5</v>
      </c>
      <c r="Y103" s="2">
        <f t="shared" si="38"/>
        <v>893</v>
      </c>
      <c r="Z103" s="2">
        <f t="shared" si="40"/>
        <v>35</v>
      </c>
      <c r="AA103" s="19">
        <f t="shared" si="41"/>
        <v>3.9193729003359463</v>
      </c>
      <c r="AB103" s="3">
        <f t="shared" si="24"/>
        <v>181</v>
      </c>
      <c r="AC103" s="3">
        <f t="shared" si="57"/>
        <v>33</v>
      </c>
      <c r="AH103" s="7">
        <v>1817</v>
      </c>
      <c r="AI103" s="7">
        <v>1455</v>
      </c>
      <c r="AJ103" s="1">
        <v>4</v>
      </c>
      <c r="AK103" s="7"/>
      <c r="AL103" s="3">
        <f t="shared" si="58"/>
        <v>1188</v>
      </c>
      <c r="AM103" s="19">
        <f t="shared" si="43"/>
        <v>5.241818708369534</v>
      </c>
      <c r="AN103" s="22">
        <f t="shared" si="53"/>
        <v>18.350515463917525</v>
      </c>
      <c r="AO103" s="22">
        <f t="shared" si="54"/>
        <v>4.868913857677903</v>
      </c>
      <c r="AP103" s="22">
        <f t="shared" si="55"/>
        <v>0.89347079037800681</v>
      </c>
      <c r="AQ103" s="22">
        <f t="shared" si="56"/>
        <v>17.457044673539517</v>
      </c>
      <c r="AR103" s="22">
        <f t="shared" si="39"/>
        <v>12.846181576820598</v>
      </c>
      <c r="AS103" s="22">
        <f t="shared" si="42"/>
        <v>0.50348975944985541</v>
      </c>
      <c r="AT103" s="22">
        <f t="shared" si="48"/>
        <v>213.09125162087742</v>
      </c>
      <c r="AU103" s="22">
        <f t="shared" si="51"/>
        <v>213.09125162087742</v>
      </c>
      <c r="AV103" s="1">
        <v>0.69299999999999995</v>
      </c>
      <c r="AW103" s="25">
        <f t="shared" si="36"/>
        <v>43993</v>
      </c>
      <c r="AX103" s="25">
        <f t="shared" si="37"/>
        <v>43999</v>
      </c>
      <c r="AY103" s="3">
        <v>0.96819999999999995</v>
      </c>
      <c r="AZ103" s="3">
        <v>2.2100000000000002E-2</v>
      </c>
      <c r="BA103" s="11">
        <f t="shared" si="6"/>
        <v>31.357466063348411</v>
      </c>
      <c r="BB103" s="3">
        <v>0.94310000000000005</v>
      </c>
      <c r="BC103" s="3">
        <v>1.24E-2</v>
      </c>
      <c r="BD103" s="11">
        <f t="shared" si="18"/>
        <v>55.887096774193544</v>
      </c>
      <c r="BE103" s="6">
        <f t="shared" si="25"/>
        <v>43999</v>
      </c>
      <c r="BF103" s="2">
        <f t="shared" si="34"/>
        <v>3453</v>
      </c>
      <c r="BG103" s="2">
        <f t="shared" si="35"/>
        <v>181</v>
      </c>
    </row>
    <row r="104" spans="1:59" x14ac:dyDescent="0.25">
      <c r="B104" s="76">
        <v>6</v>
      </c>
      <c r="C104" s="76">
        <v>18</v>
      </c>
      <c r="D104" s="76">
        <v>103</v>
      </c>
      <c r="E104" s="94">
        <f t="shared" si="21"/>
        <v>44000</v>
      </c>
      <c r="F104" s="11">
        <v>2054</v>
      </c>
      <c r="J104" s="11">
        <f t="shared" si="44"/>
        <v>2054</v>
      </c>
      <c r="K104" s="3">
        <v>89</v>
      </c>
      <c r="L104" s="3">
        <f t="shared" si="32"/>
        <v>89</v>
      </c>
      <c r="N104" s="3">
        <f t="shared" si="45"/>
        <v>14559</v>
      </c>
      <c r="O104" s="11">
        <f t="shared" si="52"/>
        <v>14559</v>
      </c>
      <c r="P104" s="3">
        <f t="shared" si="46"/>
        <v>549</v>
      </c>
      <c r="R104" s="3">
        <f t="shared" si="47"/>
        <v>3.7708633834741399</v>
      </c>
      <c r="S104" s="3">
        <f t="shared" si="49"/>
        <v>3.7708633834741399</v>
      </c>
      <c r="T104" s="7">
        <v>3542</v>
      </c>
      <c r="U104" s="7">
        <v>276</v>
      </c>
      <c r="V104" s="7">
        <v>12</v>
      </c>
      <c r="W104" s="3">
        <f t="shared" si="50"/>
        <v>264</v>
      </c>
      <c r="X104" s="3">
        <v>3</v>
      </c>
      <c r="Y104" s="2">
        <f t="shared" si="38"/>
        <v>957</v>
      </c>
      <c r="Z104" s="2">
        <f t="shared" si="40"/>
        <v>37</v>
      </c>
      <c r="AA104" s="19">
        <f t="shared" si="41"/>
        <v>3.8662486938349003</v>
      </c>
      <c r="AB104" s="3">
        <f t="shared" si="24"/>
        <v>184</v>
      </c>
      <c r="AC104" s="3">
        <f t="shared" si="57"/>
        <v>63</v>
      </c>
      <c r="AH104" s="7">
        <v>1880</v>
      </c>
      <c r="AI104" s="7">
        <v>1478</v>
      </c>
      <c r="AJ104" s="1">
        <v>3</v>
      </c>
      <c r="AK104" s="7"/>
      <c r="AL104" s="3">
        <f t="shared" si="58"/>
        <v>1202</v>
      </c>
      <c r="AM104" s="19">
        <f t="shared" si="43"/>
        <v>5.1948051948051948</v>
      </c>
      <c r="AN104" s="22">
        <f t="shared" si="53"/>
        <v>18.673883626522329</v>
      </c>
      <c r="AO104" s="22">
        <f t="shared" si="54"/>
        <v>4.3478260869565215</v>
      </c>
      <c r="AP104" s="22">
        <f t="shared" si="55"/>
        <v>0.81190798376184026</v>
      </c>
      <c r="AQ104" s="22">
        <f t="shared" si="56"/>
        <v>17.861975642760484</v>
      </c>
      <c r="AR104" s="22">
        <f t="shared" si="39"/>
        <v>13.766848565528903</v>
      </c>
      <c r="AS104" s="22">
        <f t="shared" si="42"/>
        <v>0.53226060284699006</v>
      </c>
      <c r="AT104" s="22">
        <f t="shared" si="48"/>
        <v>209.43735450944129</v>
      </c>
      <c r="AU104" s="22">
        <f t="shared" si="51"/>
        <v>209.43735450944129</v>
      </c>
      <c r="AV104" s="1">
        <v>0.69299999999999995</v>
      </c>
      <c r="AW104" s="25">
        <f t="shared" si="36"/>
        <v>43994</v>
      </c>
      <c r="AX104" s="25">
        <f t="shared" si="37"/>
        <v>44000</v>
      </c>
      <c r="AY104" s="3">
        <v>0.97430000000000005</v>
      </c>
      <c r="AZ104" s="3">
        <v>2.12E-2</v>
      </c>
      <c r="BA104" s="11">
        <f t="shared" si="6"/>
        <v>32.688679245283019</v>
      </c>
      <c r="BB104" s="3">
        <v>0.94699999999999995</v>
      </c>
      <c r="BC104" s="3">
        <v>1.4200000000000001E-2</v>
      </c>
      <c r="BD104" s="11">
        <f t="shared" si="18"/>
        <v>48.802816901408441</v>
      </c>
      <c r="BE104" s="6">
        <f t="shared" si="25"/>
        <v>44000</v>
      </c>
      <c r="BF104" s="2">
        <f t="shared" si="34"/>
        <v>3542</v>
      </c>
      <c r="BG104" s="2">
        <f t="shared" si="35"/>
        <v>184</v>
      </c>
    </row>
    <row r="105" spans="1:59" x14ac:dyDescent="0.25">
      <c r="B105" s="76">
        <v>6</v>
      </c>
      <c r="C105" s="76">
        <v>19</v>
      </c>
      <c r="D105" s="76">
        <v>104</v>
      </c>
      <c r="E105" s="94">
        <f t="shared" si="21"/>
        <v>44001</v>
      </c>
      <c r="F105" s="11">
        <v>2104</v>
      </c>
      <c r="J105" s="11">
        <f t="shared" si="44"/>
        <v>2104</v>
      </c>
      <c r="K105" s="3">
        <v>132</v>
      </c>
      <c r="L105" s="3">
        <f t="shared" si="32"/>
        <v>132</v>
      </c>
      <c r="N105" s="3">
        <f t="shared" si="45"/>
        <v>14023</v>
      </c>
      <c r="O105" s="11">
        <f t="shared" si="52"/>
        <v>14023</v>
      </c>
      <c r="P105" s="3">
        <f t="shared" si="46"/>
        <v>588</v>
      </c>
      <c r="R105" s="3">
        <f t="shared" si="47"/>
        <v>4.193111317121871</v>
      </c>
      <c r="S105" s="3">
        <f t="shared" si="49"/>
        <v>4.193111317121871</v>
      </c>
      <c r="T105" s="7">
        <v>3674</v>
      </c>
      <c r="U105" s="7">
        <v>289</v>
      </c>
      <c r="V105" s="7">
        <v>13</v>
      </c>
      <c r="W105" s="3">
        <f t="shared" si="50"/>
        <v>276</v>
      </c>
      <c r="X105" s="3">
        <v>6</v>
      </c>
      <c r="Y105" s="2">
        <f t="shared" si="38"/>
        <v>1047</v>
      </c>
      <c r="Z105" s="2">
        <f t="shared" si="40"/>
        <v>30</v>
      </c>
      <c r="AA105" s="19">
        <f t="shared" si="41"/>
        <v>2.8653295128939829</v>
      </c>
      <c r="AB105" s="3">
        <f t="shared" si="24"/>
        <v>190</v>
      </c>
      <c r="AC105" s="3">
        <f t="shared" si="57"/>
        <v>61</v>
      </c>
      <c r="AH105" s="7">
        <v>1941</v>
      </c>
      <c r="AI105" s="7">
        <v>1543</v>
      </c>
      <c r="AJ105" s="1">
        <v>4</v>
      </c>
      <c r="AK105" s="7"/>
      <c r="AL105" s="3">
        <f t="shared" si="58"/>
        <v>1254</v>
      </c>
      <c r="AM105" s="19">
        <f t="shared" si="43"/>
        <v>5.1714752313554708</v>
      </c>
      <c r="AN105" s="22">
        <f t="shared" si="53"/>
        <v>18.729747245625404</v>
      </c>
      <c r="AO105" s="22">
        <f t="shared" si="54"/>
        <v>4.4982698961937722</v>
      </c>
      <c r="AP105" s="22">
        <f t="shared" si="55"/>
        <v>0.84251458198314966</v>
      </c>
      <c r="AQ105" s="22">
        <f t="shared" si="56"/>
        <v>17.887232663642255</v>
      </c>
      <c r="AR105" s="22">
        <f t="shared" si="39"/>
        <v>15.061536518399963</v>
      </c>
      <c r="AS105" s="22">
        <f t="shared" si="42"/>
        <v>0.43156265095701896</v>
      </c>
      <c r="AT105" s="22">
        <f t="shared" si="48"/>
        <v>201.72676847900922</v>
      </c>
      <c r="AU105" s="22">
        <f t="shared" si="51"/>
        <v>201.72676847900922</v>
      </c>
      <c r="AV105" s="1">
        <v>0.69299999999999995</v>
      </c>
      <c r="AW105" s="25">
        <f t="shared" si="36"/>
        <v>43995</v>
      </c>
      <c r="AX105" s="25">
        <f t="shared" si="37"/>
        <v>44001</v>
      </c>
      <c r="AY105" s="3">
        <v>0.9617</v>
      </c>
      <c r="AZ105" s="3">
        <v>2.2599999999999999E-2</v>
      </c>
      <c r="BA105" s="11">
        <f t="shared" si="6"/>
        <v>30.66371681415929</v>
      </c>
      <c r="BB105" s="3">
        <v>0.92789999999999995</v>
      </c>
      <c r="BC105" s="3">
        <v>1.6899999999999998E-2</v>
      </c>
      <c r="BD105" s="11">
        <f t="shared" si="18"/>
        <v>41.005917159763314</v>
      </c>
      <c r="BE105" s="6">
        <f t="shared" si="25"/>
        <v>44001</v>
      </c>
      <c r="BF105" s="2">
        <f t="shared" si="34"/>
        <v>3674</v>
      </c>
      <c r="BG105" s="2">
        <f t="shared" si="35"/>
        <v>190</v>
      </c>
    </row>
    <row r="106" spans="1:59" x14ac:dyDescent="0.25">
      <c r="B106" s="76">
        <v>6</v>
      </c>
      <c r="C106" s="76">
        <v>20</v>
      </c>
      <c r="D106" s="76">
        <v>105</v>
      </c>
      <c r="E106" s="94">
        <f t="shared" si="21"/>
        <v>44002</v>
      </c>
      <c r="F106" s="11">
        <v>2371</v>
      </c>
      <c r="J106" s="11">
        <f t="shared" si="44"/>
        <v>2371</v>
      </c>
      <c r="K106" s="3">
        <v>81</v>
      </c>
      <c r="L106" s="3">
        <f t="shared" si="32"/>
        <v>81</v>
      </c>
      <c r="N106" s="3">
        <f t="shared" si="45"/>
        <v>13752</v>
      </c>
      <c r="O106" s="11">
        <f t="shared" si="52"/>
        <v>13752</v>
      </c>
      <c r="P106" s="3">
        <f t="shared" si="46"/>
        <v>564</v>
      </c>
      <c r="R106" s="3">
        <f t="shared" si="47"/>
        <v>4.1012216404886557</v>
      </c>
      <c r="S106" s="3">
        <f t="shared" si="49"/>
        <v>4.1012216404886557</v>
      </c>
      <c r="T106" s="7">
        <v>3755</v>
      </c>
      <c r="U106" s="7">
        <v>314</v>
      </c>
      <c r="V106" s="7">
        <v>17</v>
      </c>
      <c r="W106" s="3">
        <f t="shared" si="50"/>
        <v>297</v>
      </c>
      <c r="X106" s="3">
        <v>3</v>
      </c>
      <c r="Y106" s="2">
        <f t="shared" si="38"/>
        <v>1087</v>
      </c>
      <c r="Z106" s="2">
        <f t="shared" si="40"/>
        <v>33</v>
      </c>
      <c r="AA106" s="19">
        <f t="shared" si="41"/>
        <v>3.035878564857406</v>
      </c>
      <c r="AB106" s="3">
        <f t="shared" si="24"/>
        <v>193</v>
      </c>
      <c r="AC106" s="3">
        <f t="shared" si="57"/>
        <v>67</v>
      </c>
      <c r="AD106" s="3">
        <f>SUM(AC93:AC106)</f>
        <v>480</v>
      </c>
      <c r="AE106" s="3">
        <f>AD106+Z106</f>
        <v>513</v>
      </c>
      <c r="AF106" s="3">
        <f>(Z106/AE106)*100</f>
        <v>6.4327485380116958</v>
      </c>
      <c r="AG106" s="3">
        <f>Y106/AD106</f>
        <v>2.2645833333333334</v>
      </c>
      <c r="AH106" s="7">
        <v>2008</v>
      </c>
      <c r="AI106" s="7">
        <v>1554</v>
      </c>
      <c r="AJ106" s="1">
        <v>8</v>
      </c>
      <c r="AK106" s="7"/>
      <c r="AL106" s="3">
        <f t="shared" si="58"/>
        <v>1240</v>
      </c>
      <c r="AM106" s="19">
        <f t="shared" si="43"/>
        <v>5.1398135818908122</v>
      </c>
      <c r="AN106" s="22">
        <f t="shared" si="53"/>
        <v>20.205920205920204</v>
      </c>
      <c r="AO106" s="22">
        <f t="shared" si="54"/>
        <v>5.4140127388535033</v>
      </c>
      <c r="AP106" s="22">
        <f t="shared" si="55"/>
        <v>1.0939510939510939</v>
      </c>
      <c r="AQ106" s="22">
        <f t="shared" si="56"/>
        <v>19.111969111969113</v>
      </c>
      <c r="AR106" s="22">
        <f t="shared" si="39"/>
        <v>15.636953386342654</v>
      </c>
      <c r="AS106" s="22">
        <f t="shared" si="42"/>
        <v>0.47471891605272082</v>
      </c>
      <c r="AT106" s="22">
        <f t="shared" si="48"/>
        <v>197.8283191986975</v>
      </c>
      <c r="AU106" s="22">
        <f t="shared" si="51"/>
        <v>197.8283191986975</v>
      </c>
      <c r="AV106" s="1">
        <v>0.69299999999999995</v>
      </c>
      <c r="AW106" s="25">
        <f t="shared" si="36"/>
        <v>43996</v>
      </c>
      <c r="AX106" s="25">
        <f t="shared" si="37"/>
        <v>44002</v>
      </c>
      <c r="AY106" s="3">
        <v>0.97189999999999999</v>
      </c>
      <c r="AZ106" s="3">
        <v>2.4899999999999999E-2</v>
      </c>
      <c r="BA106" s="11">
        <f t="shared" si="6"/>
        <v>27.831325301204817</v>
      </c>
      <c r="BB106" s="3">
        <v>0.98019999999999996</v>
      </c>
      <c r="BC106" s="3">
        <v>2.0199999999999999E-2</v>
      </c>
      <c r="BD106" s="11">
        <f t="shared" si="18"/>
        <v>34.306930693069305</v>
      </c>
      <c r="BE106" s="6">
        <f t="shared" si="25"/>
        <v>44002</v>
      </c>
      <c r="BF106" s="2">
        <f t="shared" si="34"/>
        <v>3755</v>
      </c>
      <c r="BG106" s="2">
        <f t="shared" si="35"/>
        <v>193</v>
      </c>
    </row>
    <row r="107" spans="1:59" s="46" customFormat="1" x14ac:dyDescent="0.25">
      <c r="A107" s="53" t="s">
        <v>54</v>
      </c>
      <c r="B107" s="77">
        <v>6</v>
      </c>
      <c r="C107" s="77">
        <v>21</v>
      </c>
      <c r="D107" s="77">
        <v>106</v>
      </c>
      <c r="E107" s="93">
        <f t="shared" si="21"/>
        <v>44003</v>
      </c>
      <c r="F107" s="51">
        <v>1360</v>
      </c>
      <c r="G107" s="51"/>
      <c r="H107" s="51"/>
      <c r="I107" s="51"/>
      <c r="J107" s="51">
        <f t="shared" si="44"/>
        <v>1360</v>
      </c>
      <c r="K107" s="46">
        <v>117</v>
      </c>
      <c r="L107" s="46">
        <f t="shared" si="32"/>
        <v>117</v>
      </c>
      <c r="M107" s="36">
        <f>SUM(K101:K107)</f>
        <v>606</v>
      </c>
      <c r="N107" s="46">
        <f t="shared" si="45"/>
        <v>13137</v>
      </c>
      <c r="O107" s="51">
        <f t="shared" si="52"/>
        <v>13137</v>
      </c>
      <c r="P107" s="46">
        <f t="shared" si="46"/>
        <v>606</v>
      </c>
      <c r="Q107" s="36">
        <f>SUM(X101:X107)</f>
        <v>27</v>
      </c>
      <c r="R107" s="46">
        <f t="shared" si="47"/>
        <v>4.6129253254167617</v>
      </c>
      <c r="S107" s="46">
        <f t="shared" si="49"/>
        <v>4.6129253254167617</v>
      </c>
      <c r="T107" s="52">
        <v>3872</v>
      </c>
      <c r="U107" s="52">
        <v>322</v>
      </c>
      <c r="V107" s="52">
        <v>13</v>
      </c>
      <c r="W107" s="46">
        <f t="shared" si="50"/>
        <v>309</v>
      </c>
      <c r="X107" s="46">
        <v>6</v>
      </c>
      <c r="Y107" s="36">
        <f t="shared" si="38"/>
        <v>1161</v>
      </c>
      <c r="Z107" s="36">
        <f t="shared" si="40"/>
        <v>39</v>
      </c>
      <c r="AA107" s="39">
        <f t="shared" si="41"/>
        <v>3.3591731266149871</v>
      </c>
      <c r="AB107" s="46">
        <f t="shared" si="24"/>
        <v>199</v>
      </c>
      <c r="AC107" s="46">
        <f t="shared" si="57"/>
        <v>19</v>
      </c>
      <c r="AD107" s="46">
        <f t="shared" ref="AD107:AD121" si="59">SUM(AC94:AC107)</f>
        <v>482</v>
      </c>
      <c r="AE107" s="46">
        <f t="shared" ref="AE107:AE121" si="60">AD107+Z107</f>
        <v>521</v>
      </c>
      <c r="AF107" s="46">
        <f t="shared" ref="AF107:AF121" si="61">(Z107/AE107)*100</f>
        <v>7.4856046065259116</v>
      </c>
      <c r="AG107" s="46">
        <f t="shared" ref="AG107:AG121" si="62">Y107/AD107</f>
        <v>2.408713692946058</v>
      </c>
      <c r="AH107" s="52">
        <v>2027</v>
      </c>
      <c r="AI107" s="52">
        <v>1646</v>
      </c>
      <c r="AJ107" s="47">
        <v>2</v>
      </c>
      <c r="AK107" s="52"/>
      <c r="AL107" s="46">
        <f t="shared" si="58"/>
        <v>1324</v>
      </c>
      <c r="AM107" s="39">
        <f t="shared" si="43"/>
        <v>5.1394628099173554</v>
      </c>
      <c r="AN107" s="41">
        <f t="shared" si="53"/>
        <v>19.562575941676794</v>
      </c>
      <c r="AO107" s="41">
        <f t="shared" si="54"/>
        <v>4.0372670807453419</v>
      </c>
      <c r="AP107" s="41">
        <f t="shared" si="55"/>
        <v>0.7897934386391251</v>
      </c>
      <c r="AQ107" s="41">
        <f t="shared" si="56"/>
        <v>18.772782503037668</v>
      </c>
      <c r="AR107" s="41">
        <f t="shared" si="39"/>
        <v>16.701474592036632</v>
      </c>
      <c r="AS107" s="41">
        <f t="shared" si="42"/>
        <v>0.5610314462441246</v>
      </c>
      <c r="AT107" s="41">
        <f t="shared" si="48"/>
        <v>188.98128485407861</v>
      </c>
      <c r="AU107" s="22">
        <f t="shared" si="51"/>
        <v>188.98128485407861</v>
      </c>
      <c r="AV107" s="47">
        <v>0.69299999999999995</v>
      </c>
      <c r="AW107" s="48">
        <f t="shared" si="36"/>
        <v>43997</v>
      </c>
      <c r="AX107" s="48">
        <f t="shared" si="37"/>
        <v>44003</v>
      </c>
      <c r="AY107" s="46">
        <v>0.99429999999999996</v>
      </c>
      <c r="AZ107" s="46">
        <v>2.8000000000000001E-2</v>
      </c>
      <c r="BA107" s="51">
        <f t="shared" si="6"/>
        <v>24.749999999999996</v>
      </c>
      <c r="BB107" s="46">
        <v>0.99019999999999997</v>
      </c>
      <c r="BC107" s="46">
        <v>2.2700000000000001E-2</v>
      </c>
      <c r="BD107" s="51">
        <f t="shared" si="18"/>
        <v>30.528634361233475</v>
      </c>
      <c r="BE107" s="50">
        <f t="shared" si="25"/>
        <v>44003</v>
      </c>
      <c r="BF107" s="36">
        <f t="shared" si="34"/>
        <v>3872</v>
      </c>
      <c r="BG107" s="36">
        <f t="shared" si="35"/>
        <v>199</v>
      </c>
    </row>
    <row r="108" spans="1:59" x14ac:dyDescent="0.25">
      <c r="B108" s="76">
        <v>6</v>
      </c>
      <c r="C108" s="76">
        <v>22</v>
      </c>
      <c r="D108" s="76">
        <v>107</v>
      </c>
      <c r="E108" s="94">
        <f t="shared" si="21"/>
        <v>44004</v>
      </c>
      <c r="F108" s="11">
        <v>566</v>
      </c>
      <c r="J108" s="11">
        <f t="shared" si="44"/>
        <v>566</v>
      </c>
      <c r="K108" s="3">
        <v>33</v>
      </c>
      <c r="L108" s="3">
        <f t="shared" si="32"/>
        <v>33</v>
      </c>
      <c r="N108" s="3">
        <f t="shared" si="45"/>
        <v>12294</v>
      </c>
      <c r="O108" s="11">
        <f t="shared" si="52"/>
        <v>12294</v>
      </c>
      <c r="P108" s="3">
        <f t="shared" si="46"/>
        <v>615</v>
      </c>
      <c r="R108" s="3">
        <f t="shared" si="47"/>
        <v>5.0024402147388969</v>
      </c>
      <c r="S108" s="3">
        <f t="shared" si="49"/>
        <v>5.0024402147388969</v>
      </c>
      <c r="T108" s="7">
        <v>3905</v>
      </c>
      <c r="U108" s="7">
        <v>322</v>
      </c>
      <c r="V108" s="7">
        <v>13</v>
      </c>
      <c r="W108" s="3">
        <f t="shared" si="50"/>
        <v>309</v>
      </c>
      <c r="X108" s="3">
        <v>0</v>
      </c>
      <c r="Y108" s="2">
        <f t="shared" si="38"/>
        <v>1178</v>
      </c>
      <c r="Z108" s="2">
        <f t="shared" si="40"/>
        <v>39</v>
      </c>
      <c r="AA108" s="19">
        <f t="shared" si="41"/>
        <v>3.3106960950764006</v>
      </c>
      <c r="AB108" s="3">
        <f t="shared" si="24"/>
        <v>199</v>
      </c>
      <c r="AC108" s="3">
        <f t="shared" si="57"/>
        <v>47</v>
      </c>
      <c r="AD108" s="3">
        <f t="shared" si="59"/>
        <v>526</v>
      </c>
      <c r="AE108" s="3">
        <f t="shared" si="60"/>
        <v>565</v>
      </c>
      <c r="AF108" s="3">
        <f t="shared" si="61"/>
        <v>6.9026548672566372</v>
      </c>
      <c r="AG108" s="3">
        <f t="shared" si="62"/>
        <v>2.2395437262357416</v>
      </c>
      <c r="AH108" s="7">
        <v>2074</v>
      </c>
      <c r="AI108" s="7">
        <v>1632</v>
      </c>
      <c r="AJ108" s="1">
        <v>0</v>
      </c>
      <c r="AK108" s="7"/>
      <c r="AL108" s="3">
        <f t="shared" si="58"/>
        <v>1310</v>
      </c>
      <c r="AM108" s="19">
        <f t="shared" si="43"/>
        <v>5.0960307298335472</v>
      </c>
      <c r="AN108" s="22">
        <f t="shared" si="53"/>
        <v>19.730392156862745</v>
      </c>
      <c r="AO108" s="22">
        <f t="shared" si="54"/>
        <v>4.0372670807453419</v>
      </c>
      <c r="AP108" s="22">
        <f t="shared" si="55"/>
        <v>0.79656862745098034</v>
      </c>
      <c r="AQ108" s="22">
        <f t="shared" si="56"/>
        <v>18.933823529411764</v>
      </c>
      <c r="AR108" s="22">
        <f t="shared" si="39"/>
        <v>16.946026760912275</v>
      </c>
      <c r="AS108" s="22">
        <f t="shared" si="42"/>
        <v>0.5610314462441246</v>
      </c>
      <c r="AT108" s="22">
        <f t="shared" si="48"/>
        <v>176.85437436218635</v>
      </c>
      <c r="AU108" s="22">
        <f t="shared" si="51"/>
        <v>176.85437436218635</v>
      </c>
      <c r="AV108" s="1">
        <v>0.69299999999999995</v>
      </c>
      <c r="AW108" s="25">
        <f t="shared" si="36"/>
        <v>43998</v>
      </c>
      <c r="AX108" s="25">
        <f t="shared" si="37"/>
        <v>44004</v>
      </c>
      <c r="AY108" s="3">
        <v>0.98550000000000004</v>
      </c>
      <c r="AZ108" s="3">
        <v>2.7E-2</v>
      </c>
      <c r="BA108" s="11">
        <f t="shared" si="6"/>
        <v>25.666666666666664</v>
      </c>
      <c r="BB108" s="3">
        <v>0.97599999999999998</v>
      </c>
      <c r="BC108" s="3">
        <v>2.1600000000000001E-2</v>
      </c>
      <c r="BD108" s="11">
        <f t="shared" si="18"/>
        <v>32.083333333333329</v>
      </c>
      <c r="BE108" s="6">
        <f t="shared" si="25"/>
        <v>44004</v>
      </c>
      <c r="BF108" s="2">
        <f t="shared" si="34"/>
        <v>3905</v>
      </c>
      <c r="BG108" s="2">
        <f t="shared" si="35"/>
        <v>199</v>
      </c>
    </row>
    <row r="109" spans="1:59" x14ac:dyDescent="0.25">
      <c r="B109" s="76">
        <v>6</v>
      </c>
      <c r="C109" s="76">
        <v>23</v>
      </c>
      <c r="D109" s="76">
        <v>108</v>
      </c>
      <c r="E109" s="94">
        <f t="shared" si="21"/>
        <v>44005</v>
      </c>
      <c r="F109" s="11">
        <v>2776</v>
      </c>
      <c r="J109" s="11">
        <f t="shared" si="44"/>
        <v>2776</v>
      </c>
      <c r="K109" s="3">
        <v>79</v>
      </c>
      <c r="L109" s="3">
        <f t="shared" si="32"/>
        <v>79</v>
      </c>
      <c r="N109" s="3">
        <f t="shared" si="45"/>
        <v>13276</v>
      </c>
      <c r="O109" s="11">
        <f t="shared" si="52"/>
        <v>13276</v>
      </c>
      <c r="P109" s="3">
        <f t="shared" si="46"/>
        <v>644</v>
      </c>
      <c r="R109" s="3">
        <f t="shared" si="47"/>
        <v>4.8508586923772219</v>
      </c>
      <c r="S109" s="3">
        <f t="shared" si="49"/>
        <v>4.8508586923772219</v>
      </c>
      <c r="T109" s="7">
        <v>3984</v>
      </c>
      <c r="U109" s="7">
        <v>341</v>
      </c>
      <c r="V109" s="7">
        <v>11</v>
      </c>
      <c r="W109" s="3">
        <f t="shared" si="50"/>
        <v>330</v>
      </c>
      <c r="X109" s="3">
        <v>8</v>
      </c>
      <c r="Y109" s="2">
        <f t="shared" si="38"/>
        <v>1174</v>
      </c>
      <c r="Z109" s="2">
        <f t="shared" si="40"/>
        <v>43</v>
      </c>
      <c r="AA109" s="19">
        <f t="shared" si="41"/>
        <v>3.6626916524701874</v>
      </c>
      <c r="AB109" s="3">
        <f t="shared" si="24"/>
        <v>207</v>
      </c>
      <c r="AC109" s="3">
        <f t="shared" si="57"/>
        <v>97</v>
      </c>
      <c r="AD109" s="3">
        <f t="shared" si="59"/>
        <v>584</v>
      </c>
      <c r="AE109" s="3">
        <f t="shared" si="60"/>
        <v>627</v>
      </c>
      <c r="AF109" s="3">
        <f t="shared" si="61"/>
        <v>6.8580542264752795</v>
      </c>
      <c r="AG109" s="3">
        <f t="shared" si="62"/>
        <v>2.0102739726027399</v>
      </c>
      <c r="AH109" s="7">
        <v>2171</v>
      </c>
      <c r="AI109" s="7">
        <v>1606</v>
      </c>
      <c r="AJ109" s="1">
        <v>21</v>
      </c>
      <c r="AK109" s="7"/>
      <c r="AL109" s="3">
        <f t="shared" si="58"/>
        <v>1265</v>
      </c>
      <c r="AM109" s="19">
        <f t="shared" si="43"/>
        <v>5.1957831325301207</v>
      </c>
      <c r="AN109" s="22">
        <f t="shared" si="53"/>
        <v>21.232876712328768</v>
      </c>
      <c r="AO109" s="22">
        <f t="shared" si="54"/>
        <v>3.225806451612903</v>
      </c>
      <c r="AP109" s="22">
        <f t="shared" si="55"/>
        <v>0.68493150684931503</v>
      </c>
      <c r="AQ109" s="22">
        <f t="shared" si="56"/>
        <v>20.547945205479451</v>
      </c>
      <c r="AR109" s="22">
        <f t="shared" si="39"/>
        <v>16.888485074118009</v>
      </c>
      <c r="AS109" s="22">
        <f t="shared" si="42"/>
        <v>0.61857313303839379</v>
      </c>
      <c r="AT109" s="22">
        <f t="shared" si="48"/>
        <v>190.98085847017947</v>
      </c>
      <c r="AU109" s="22">
        <f t="shared" si="51"/>
        <v>190.98085847017947</v>
      </c>
      <c r="AV109" s="1">
        <v>0.69299999999999995</v>
      </c>
      <c r="AW109" s="25">
        <f t="shared" si="36"/>
        <v>43999</v>
      </c>
      <c r="AX109" s="25">
        <f t="shared" si="37"/>
        <v>44005</v>
      </c>
      <c r="AY109" s="3">
        <v>0.97819999999999996</v>
      </c>
      <c r="AZ109" s="3">
        <v>2.4199999999999999E-2</v>
      </c>
      <c r="BA109" s="11">
        <f t="shared" si="6"/>
        <v>28.636363636363637</v>
      </c>
      <c r="BB109" s="3">
        <v>0.97609999999999997</v>
      </c>
      <c r="BC109" s="3">
        <v>2.1600000000000001E-2</v>
      </c>
      <c r="BD109" s="11">
        <f t="shared" si="18"/>
        <v>32.083333333333329</v>
      </c>
      <c r="BE109" s="6">
        <f t="shared" si="25"/>
        <v>44005</v>
      </c>
      <c r="BF109" s="2">
        <f t="shared" si="34"/>
        <v>3984</v>
      </c>
      <c r="BG109" s="2">
        <f t="shared" si="35"/>
        <v>207</v>
      </c>
    </row>
    <row r="110" spans="1:59" x14ac:dyDescent="0.25">
      <c r="B110" s="76">
        <v>6</v>
      </c>
      <c r="C110" s="76">
        <v>24</v>
      </c>
      <c r="D110" s="76">
        <v>109</v>
      </c>
      <c r="E110" s="94">
        <f t="shared" si="21"/>
        <v>44006</v>
      </c>
      <c r="F110" s="11">
        <v>2946</v>
      </c>
      <c r="J110" s="11">
        <f t="shared" si="44"/>
        <v>2946</v>
      </c>
      <c r="K110" s="3">
        <v>130</v>
      </c>
      <c r="L110" s="3">
        <f t="shared" si="32"/>
        <v>130</v>
      </c>
      <c r="N110" s="3">
        <f t="shared" si="45"/>
        <v>14177</v>
      </c>
      <c r="O110" s="11">
        <f t="shared" si="52"/>
        <v>14177</v>
      </c>
      <c r="P110" s="3">
        <f t="shared" si="46"/>
        <v>661</v>
      </c>
      <c r="R110" s="3">
        <f t="shared" si="47"/>
        <v>4.6624814840939548</v>
      </c>
      <c r="S110" s="3">
        <f t="shared" si="49"/>
        <v>4.6624814840939548</v>
      </c>
      <c r="T110" s="7">
        <v>4114</v>
      </c>
      <c r="U110" s="7">
        <v>362</v>
      </c>
      <c r="V110" s="7">
        <v>13</v>
      </c>
      <c r="W110" s="3">
        <f t="shared" si="50"/>
        <v>349</v>
      </c>
      <c r="X110" s="3">
        <v>1</v>
      </c>
      <c r="Y110" s="2">
        <f t="shared" si="38"/>
        <v>1225</v>
      </c>
      <c r="Z110" s="2">
        <f t="shared" si="40"/>
        <v>41</v>
      </c>
      <c r="AA110" s="19">
        <f t="shared" si="41"/>
        <v>3.3469387755102038</v>
      </c>
      <c r="AB110" s="3">
        <f t="shared" si="24"/>
        <v>208</v>
      </c>
      <c r="AC110" s="3">
        <f t="shared" si="57"/>
        <v>46</v>
      </c>
      <c r="AD110" s="3">
        <f t="shared" si="59"/>
        <v>594</v>
      </c>
      <c r="AE110" s="3">
        <f t="shared" si="60"/>
        <v>635</v>
      </c>
      <c r="AF110" s="3">
        <f t="shared" si="61"/>
        <v>6.4566929133858268</v>
      </c>
      <c r="AG110" s="3">
        <f t="shared" si="62"/>
        <v>2.0622895622895623</v>
      </c>
      <c r="AH110" s="7">
        <v>2217</v>
      </c>
      <c r="AI110" s="7">
        <v>1689</v>
      </c>
      <c r="AJ110" s="1">
        <v>7</v>
      </c>
      <c r="AK110" s="7"/>
      <c r="AL110" s="3">
        <f t="shared" si="58"/>
        <v>1327</v>
      </c>
      <c r="AM110" s="19">
        <f t="shared" si="43"/>
        <v>5.0559066601847347</v>
      </c>
      <c r="AN110" s="22">
        <f t="shared" si="53"/>
        <v>21.43280047365305</v>
      </c>
      <c r="AO110" s="22">
        <f t="shared" si="54"/>
        <v>3.5911602209944751</v>
      </c>
      <c r="AP110" s="22">
        <f t="shared" si="55"/>
        <v>0.76968620485494377</v>
      </c>
      <c r="AQ110" s="22">
        <f t="shared" si="56"/>
        <v>20.663114268798104</v>
      </c>
      <c r="AR110" s="22">
        <f t="shared" si="39"/>
        <v>17.622141580744941</v>
      </c>
      <c r="AS110" s="22">
        <f t="shared" si="42"/>
        <v>0.58980228964125925</v>
      </c>
      <c r="AT110" s="22">
        <f t="shared" si="48"/>
        <v>203.94212342058862</v>
      </c>
      <c r="AU110" s="22">
        <f t="shared" si="51"/>
        <v>203.94212342058862</v>
      </c>
      <c r="AV110" s="1">
        <v>0.69299999999999995</v>
      </c>
      <c r="AW110" s="25">
        <f t="shared" si="36"/>
        <v>44000</v>
      </c>
      <c r="AX110" s="25">
        <f t="shared" si="37"/>
        <v>44006</v>
      </c>
      <c r="AY110" s="3">
        <v>0.98089999999999999</v>
      </c>
      <c r="AZ110" s="3">
        <v>2.3199999999999998E-2</v>
      </c>
      <c r="BA110" s="11">
        <f t="shared" si="6"/>
        <v>29.870689655172413</v>
      </c>
      <c r="BB110" s="3">
        <v>0.96650000000000003</v>
      </c>
      <c r="BC110" s="3">
        <v>2.0400000000000001E-2</v>
      </c>
      <c r="BD110" s="11">
        <f t="shared" si="18"/>
        <v>33.970588235294116</v>
      </c>
      <c r="BE110" s="6">
        <f t="shared" si="25"/>
        <v>44006</v>
      </c>
      <c r="BF110" s="2">
        <f t="shared" si="34"/>
        <v>4114</v>
      </c>
      <c r="BG110" s="2">
        <f t="shared" si="35"/>
        <v>208</v>
      </c>
    </row>
    <row r="111" spans="1:59" x14ac:dyDescent="0.25">
      <c r="B111" s="76">
        <v>6</v>
      </c>
      <c r="C111" s="76">
        <v>25</v>
      </c>
      <c r="D111" s="76">
        <v>110</v>
      </c>
      <c r="E111" s="94">
        <f t="shared" si="21"/>
        <v>44007</v>
      </c>
      <c r="F111" s="11">
        <v>3016</v>
      </c>
      <c r="J111" s="11">
        <f t="shared" si="44"/>
        <v>3016</v>
      </c>
      <c r="K111" s="3">
        <v>128</v>
      </c>
      <c r="L111" s="3">
        <f t="shared" si="32"/>
        <v>128</v>
      </c>
      <c r="N111" s="3">
        <f t="shared" si="45"/>
        <v>15139</v>
      </c>
      <c r="O111" s="11">
        <f t="shared" si="52"/>
        <v>15139</v>
      </c>
      <c r="P111" s="3">
        <f t="shared" si="46"/>
        <v>700</v>
      </c>
      <c r="R111" s="3">
        <f t="shared" si="47"/>
        <v>4.623819274720919</v>
      </c>
      <c r="S111" s="3">
        <f t="shared" si="49"/>
        <v>4.623819274720919</v>
      </c>
      <c r="T111" s="7">
        <v>4242</v>
      </c>
      <c r="U111" s="7">
        <v>390</v>
      </c>
      <c r="V111" s="7">
        <v>16</v>
      </c>
      <c r="W111" s="3">
        <f t="shared" si="50"/>
        <v>374</v>
      </c>
      <c r="X111" s="3">
        <v>1</v>
      </c>
      <c r="Y111" s="2">
        <f t="shared" si="38"/>
        <v>1249</v>
      </c>
      <c r="Z111" s="2">
        <f t="shared" si="40"/>
        <v>42</v>
      </c>
      <c r="AA111" s="19">
        <f t="shared" si="41"/>
        <v>3.3626901521216972</v>
      </c>
      <c r="AB111" s="3">
        <f t="shared" si="24"/>
        <v>209</v>
      </c>
      <c r="AC111" s="3">
        <f t="shared" si="57"/>
        <v>46</v>
      </c>
      <c r="AD111" s="3">
        <f t="shared" si="59"/>
        <v>599</v>
      </c>
      <c r="AE111" s="3">
        <f t="shared" si="60"/>
        <v>641</v>
      </c>
      <c r="AF111" s="3">
        <f t="shared" si="61"/>
        <v>6.5522620904836195</v>
      </c>
      <c r="AG111" s="3">
        <f t="shared" si="62"/>
        <v>2.0851419031719534</v>
      </c>
      <c r="AH111" s="7">
        <v>2263</v>
      </c>
      <c r="AI111" s="7">
        <v>1770</v>
      </c>
      <c r="AJ111" s="1">
        <v>5</v>
      </c>
      <c r="AK111" s="7"/>
      <c r="AL111" s="3">
        <f t="shared" si="58"/>
        <v>1380</v>
      </c>
      <c r="AM111" s="19">
        <f t="shared" si="43"/>
        <v>4.9269212635549273</v>
      </c>
      <c r="AN111" s="22">
        <f t="shared" si="53"/>
        <v>22.033898305084744</v>
      </c>
      <c r="AO111" s="22">
        <f t="shared" si="54"/>
        <v>4.1025641025641022</v>
      </c>
      <c r="AP111" s="22">
        <f t="shared" si="55"/>
        <v>0.903954802259887</v>
      </c>
      <c r="AQ111" s="22">
        <f t="shared" si="56"/>
        <v>21.129943502824858</v>
      </c>
      <c r="AR111" s="22">
        <f t="shared" ref="AR111:AR142" si="63">(Y111/6951482)*100000</f>
        <v>17.967391701510554</v>
      </c>
      <c r="AS111" s="22">
        <f t="shared" si="42"/>
        <v>0.60418771133982652</v>
      </c>
      <c r="AT111" s="22">
        <f t="shared" si="48"/>
        <v>217.78089909461033</v>
      </c>
      <c r="AU111" s="22">
        <f t="shared" si="51"/>
        <v>217.78089909461033</v>
      </c>
      <c r="AV111" s="1">
        <v>0.69299999999999995</v>
      </c>
      <c r="AW111" s="25">
        <f t="shared" si="36"/>
        <v>44001</v>
      </c>
      <c r="AX111" s="25">
        <f t="shared" si="37"/>
        <v>44007</v>
      </c>
      <c r="AY111" s="3">
        <v>0.98319999999999996</v>
      </c>
      <c r="AZ111" s="3">
        <v>2.29E-2</v>
      </c>
      <c r="BA111" s="11">
        <f t="shared" si="6"/>
        <v>30.262008733624452</v>
      </c>
      <c r="BB111" s="3">
        <v>0.94279999999999997</v>
      </c>
      <c r="BC111" s="3">
        <v>1.7000000000000001E-2</v>
      </c>
      <c r="BD111" s="11">
        <f t="shared" si="18"/>
        <v>40.764705882352935</v>
      </c>
      <c r="BE111" s="6">
        <f t="shared" si="25"/>
        <v>44007</v>
      </c>
      <c r="BF111" s="2">
        <f t="shared" si="34"/>
        <v>4242</v>
      </c>
      <c r="BG111" s="2">
        <f t="shared" si="35"/>
        <v>209</v>
      </c>
    </row>
    <row r="112" spans="1:59" x14ac:dyDescent="0.25">
      <c r="B112" s="76">
        <v>6</v>
      </c>
      <c r="C112" s="76">
        <v>26</v>
      </c>
      <c r="D112" s="76">
        <v>111</v>
      </c>
      <c r="E112" s="94">
        <f>E111+1</f>
        <v>44008</v>
      </c>
      <c r="F112" s="11">
        <v>2775</v>
      </c>
      <c r="J112" s="11">
        <f t="shared" si="44"/>
        <v>2775</v>
      </c>
      <c r="K112" s="3">
        <v>166</v>
      </c>
      <c r="L112" s="3">
        <f t="shared" si="32"/>
        <v>166</v>
      </c>
      <c r="N112" s="3">
        <f t="shared" si="45"/>
        <v>15810</v>
      </c>
      <c r="O112" s="11">
        <f t="shared" si="52"/>
        <v>15810</v>
      </c>
      <c r="P112" s="3">
        <f t="shared" si="46"/>
        <v>734</v>
      </c>
      <c r="R112" s="3">
        <f t="shared" si="47"/>
        <v>4.6426312460468058</v>
      </c>
      <c r="S112" s="3">
        <f t="shared" si="49"/>
        <v>4.6426312460468058</v>
      </c>
      <c r="T112" s="7">
        <v>4408</v>
      </c>
      <c r="U112" s="7">
        <v>384</v>
      </c>
      <c r="V112" s="7">
        <v>16</v>
      </c>
      <c r="W112" s="3">
        <f t="shared" si="50"/>
        <v>368</v>
      </c>
      <c r="X112" s="3">
        <v>2</v>
      </c>
      <c r="Y112" s="2">
        <f t="shared" si="38"/>
        <v>1322</v>
      </c>
      <c r="Z112" s="2">
        <f t="shared" si="40"/>
        <v>43</v>
      </c>
      <c r="AA112" s="19">
        <f t="shared" si="41"/>
        <v>3.2526475037821481</v>
      </c>
      <c r="AB112" s="3">
        <f>AB111+X112</f>
        <v>211</v>
      </c>
      <c r="AC112" s="3">
        <f t="shared" si="57"/>
        <v>107</v>
      </c>
      <c r="AD112" s="3">
        <f t="shared" si="59"/>
        <v>682</v>
      </c>
      <c r="AE112" s="3">
        <f t="shared" si="60"/>
        <v>725</v>
      </c>
      <c r="AF112" s="3">
        <f t="shared" si="61"/>
        <v>5.931034482758621</v>
      </c>
      <c r="AG112" s="3">
        <f t="shared" si="62"/>
        <v>1.9384164222873901</v>
      </c>
      <c r="AH112" s="7">
        <v>2370</v>
      </c>
      <c r="AI112" s="7">
        <v>1827</v>
      </c>
      <c r="AJ112" s="1">
        <v>8</v>
      </c>
      <c r="AK112" s="7"/>
      <c r="AL112" s="3">
        <f t="shared" si="58"/>
        <v>1443</v>
      </c>
      <c r="AM112" s="19">
        <f t="shared" si="43"/>
        <v>4.7867513611615244</v>
      </c>
      <c r="AN112" s="22">
        <f t="shared" si="53"/>
        <v>21.018062397372741</v>
      </c>
      <c r="AO112" s="22">
        <f t="shared" si="54"/>
        <v>4.1666666666666661</v>
      </c>
      <c r="AP112" s="22">
        <f t="shared" si="55"/>
        <v>0.875752599890531</v>
      </c>
      <c r="AQ112" s="22">
        <f t="shared" si="56"/>
        <v>20.142309797482209</v>
      </c>
      <c r="AR112" s="22">
        <f t="shared" si="63"/>
        <v>19.017527485505969</v>
      </c>
      <c r="AS112" s="22">
        <f t="shared" si="42"/>
        <v>0.61857313303839379</v>
      </c>
      <c r="AT112" s="22">
        <f t="shared" si="48"/>
        <v>227.43351705434901</v>
      </c>
      <c r="AU112" s="22">
        <f t="shared" si="51"/>
        <v>227.43351705434901</v>
      </c>
      <c r="AV112" s="1">
        <v>0.69299999999999995</v>
      </c>
      <c r="AW112" s="25">
        <f t="shared" si="36"/>
        <v>44002</v>
      </c>
      <c r="AX112" s="25">
        <f t="shared" si="37"/>
        <v>44008</v>
      </c>
      <c r="AY112" s="3">
        <v>0.9728</v>
      </c>
      <c r="AZ112" s="3">
        <v>2.5600000000000001E-2</v>
      </c>
      <c r="BA112" s="11">
        <f t="shared" si="6"/>
        <v>27.070312499999996</v>
      </c>
      <c r="BB112" s="3">
        <v>9.0950000000000003E-2</v>
      </c>
      <c r="BC112" s="3">
        <v>1.46E-2</v>
      </c>
      <c r="BD112" s="11">
        <f t="shared" si="18"/>
        <v>47.465753424657528</v>
      </c>
      <c r="BE112" s="6">
        <f>BE111+1</f>
        <v>44008</v>
      </c>
      <c r="BF112" s="2">
        <f t="shared" si="34"/>
        <v>4408</v>
      </c>
      <c r="BG112" s="2">
        <f t="shared" si="35"/>
        <v>211</v>
      </c>
    </row>
    <row r="113" spans="1:59" x14ac:dyDescent="0.25">
      <c r="B113" s="76">
        <v>6</v>
      </c>
      <c r="C113" s="76">
        <v>27</v>
      </c>
      <c r="D113" s="76">
        <v>112</v>
      </c>
      <c r="E113" s="94">
        <f>E112+1</f>
        <v>44009</v>
      </c>
      <c r="F113" s="11">
        <v>2750</v>
      </c>
      <c r="J113" s="11">
        <f t="shared" si="44"/>
        <v>2750</v>
      </c>
      <c r="K113" s="3">
        <v>105</v>
      </c>
      <c r="L113" s="3">
        <f t="shared" si="32"/>
        <v>105</v>
      </c>
      <c r="N113" s="3">
        <f t="shared" si="45"/>
        <v>16189</v>
      </c>
      <c r="O113" s="11">
        <f t="shared" si="52"/>
        <v>16189</v>
      </c>
      <c r="P113" s="3">
        <f t="shared" si="46"/>
        <v>758</v>
      </c>
      <c r="R113" s="3">
        <f t="shared" si="47"/>
        <v>4.6821916115881157</v>
      </c>
      <c r="S113" s="3">
        <f t="shared" si="49"/>
        <v>4.6821916115881157</v>
      </c>
      <c r="T113" s="7">
        <v>4513</v>
      </c>
      <c r="U113" s="7">
        <v>392</v>
      </c>
      <c r="V113" s="7">
        <v>18</v>
      </c>
      <c r="W113" s="3">
        <f t="shared" si="50"/>
        <v>374</v>
      </c>
      <c r="X113" s="3">
        <v>4</v>
      </c>
      <c r="Y113" s="2">
        <f t="shared" si="38"/>
        <v>1322</v>
      </c>
      <c r="Z113" s="2">
        <f t="shared" si="40"/>
        <v>43</v>
      </c>
      <c r="AA113" s="19">
        <f t="shared" si="41"/>
        <v>3.2526475037821481</v>
      </c>
      <c r="AB113" s="3">
        <f>AB112+X113</f>
        <v>215</v>
      </c>
      <c r="AC113" s="3">
        <f t="shared" si="57"/>
        <v>87</v>
      </c>
      <c r="AD113" s="3">
        <f t="shared" si="59"/>
        <v>741</v>
      </c>
      <c r="AE113" s="3">
        <f t="shared" si="60"/>
        <v>784</v>
      </c>
      <c r="AF113" s="3">
        <f t="shared" si="61"/>
        <v>5.4846938775510203</v>
      </c>
      <c r="AG113" s="3">
        <f t="shared" si="62"/>
        <v>1.7840755735492577</v>
      </c>
      <c r="AH113" s="7">
        <v>2457</v>
      </c>
      <c r="AI113" s="7">
        <v>1841</v>
      </c>
      <c r="AJ113" s="1">
        <v>5</v>
      </c>
      <c r="AK113" s="7"/>
      <c r="AL113" s="3">
        <f t="shared" si="58"/>
        <v>1449</v>
      </c>
      <c r="AM113" s="19">
        <f t="shared" si="43"/>
        <v>4.7640150675825392</v>
      </c>
      <c r="AN113" s="22">
        <f t="shared" si="53"/>
        <v>21.292775665399237</v>
      </c>
      <c r="AO113" s="22">
        <f t="shared" si="54"/>
        <v>4.591836734693878</v>
      </c>
      <c r="AP113" s="22">
        <f t="shared" si="55"/>
        <v>0.9777294948397609</v>
      </c>
      <c r="AQ113" s="22">
        <f t="shared" si="56"/>
        <v>20.315046170559476</v>
      </c>
      <c r="AR113" s="22">
        <f t="shared" si="63"/>
        <v>19.017527485505969</v>
      </c>
      <c r="AS113" s="22">
        <f t="shared" si="42"/>
        <v>0.61857313303839379</v>
      </c>
      <c r="AT113" s="22">
        <f t="shared" si="48"/>
        <v>232.88559187810597</v>
      </c>
      <c r="AU113" s="22">
        <f t="shared" si="51"/>
        <v>232.88559187810597</v>
      </c>
      <c r="AV113" s="1">
        <v>0.69299999999999995</v>
      </c>
      <c r="AW113" s="25">
        <f t="shared" si="36"/>
        <v>44003</v>
      </c>
      <c r="AX113" s="25">
        <f t="shared" si="37"/>
        <v>44009</v>
      </c>
      <c r="AY113" s="3">
        <v>0.97689999999999999</v>
      </c>
      <c r="AZ113" s="3">
        <v>2.7300000000000001E-2</v>
      </c>
      <c r="BA113" s="11">
        <f t="shared" si="6"/>
        <v>25.384615384615383</v>
      </c>
      <c r="BB113" s="3">
        <v>0.91569999999999996</v>
      </c>
      <c r="BC113" s="3">
        <v>1.2800000000000001E-2</v>
      </c>
      <c r="BD113" s="11">
        <f t="shared" si="18"/>
        <v>54.140624999999993</v>
      </c>
      <c r="BE113" s="6">
        <f>BE112+1</f>
        <v>44009</v>
      </c>
      <c r="BF113" s="2">
        <f t="shared" si="34"/>
        <v>4513</v>
      </c>
      <c r="BG113" s="2">
        <f t="shared" si="35"/>
        <v>215</v>
      </c>
    </row>
    <row r="114" spans="1:59" s="46" customFormat="1" x14ac:dyDescent="0.25">
      <c r="A114" s="53" t="s">
        <v>55</v>
      </c>
      <c r="B114" s="77">
        <v>6</v>
      </c>
      <c r="C114" s="77">
        <v>28</v>
      </c>
      <c r="D114" s="77">
        <v>113</v>
      </c>
      <c r="E114" s="93">
        <f>E113+1</f>
        <v>44010</v>
      </c>
      <c r="F114" s="51">
        <v>1528</v>
      </c>
      <c r="G114" s="51"/>
      <c r="H114" s="51"/>
      <c r="I114" s="51"/>
      <c r="J114" s="51">
        <f t="shared" si="44"/>
        <v>1528</v>
      </c>
      <c r="K114" s="46">
        <v>112</v>
      </c>
      <c r="L114" s="46">
        <f t="shared" si="32"/>
        <v>112</v>
      </c>
      <c r="M114" s="36">
        <f>SUM(K108:K114)</f>
        <v>753</v>
      </c>
      <c r="N114" s="46">
        <f t="shared" si="45"/>
        <v>16357</v>
      </c>
      <c r="O114" s="51">
        <f t="shared" si="52"/>
        <v>16357</v>
      </c>
      <c r="P114" s="46">
        <f t="shared" si="46"/>
        <v>753</v>
      </c>
      <c r="Q114" s="36">
        <f>SUM(X108:X114)</f>
        <v>17</v>
      </c>
      <c r="R114" s="46">
        <f t="shared" si="47"/>
        <v>4.6035336553157666</v>
      </c>
      <c r="S114" s="46">
        <f t="shared" si="49"/>
        <v>4.6035336553157666</v>
      </c>
      <c r="T114" s="52">
        <v>4625</v>
      </c>
      <c r="U114" s="52">
        <v>423</v>
      </c>
      <c r="V114" s="52">
        <v>20</v>
      </c>
      <c r="W114" s="46">
        <f t="shared" si="50"/>
        <v>403</v>
      </c>
      <c r="X114" s="46">
        <v>1</v>
      </c>
      <c r="Y114" s="36">
        <f t="shared" si="38"/>
        <v>1359</v>
      </c>
      <c r="Z114" s="36">
        <f t="shared" si="40"/>
        <v>44</v>
      </c>
      <c r="AA114" s="39">
        <f t="shared" si="41"/>
        <v>3.2376747608535692</v>
      </c>
      <c r="AB114" s="46">
        <f>AB113+X114</f>
        <v>216</v>
      </c>
      <c r="AC114" s="46">
        <f t="shared" si="57"/>
        <v>18</v>
      </c>
      <c r="AD114" s="46">
        <f t="shared" si="59"/>
        <v>752</v>
      </c>
      <c r="AE114" s="46">
        <f t="shared" si="60"/>
        <v>796</v>
      </c>
      <c r="AF114" s="46">
        <f t="shared" si="61"/>
        <v>5.5276381909547743</v>
      </c>
      <c r="AG114" s="46">
        <f t="shared" si="62"/>
        <v>1.8071808510638299</v>
      </c>
      <c r="AH114" s="52">
        <v>2475</v>
      </c>
      <c r="AI114" s="52">
        <v>1934</v>
      </c>
      <c r="AJ114" s="47">
        <v>3</v>
      </c>
      <c r="AK114" s="52"/>
      <c r="AL114" s="46">
        <f t="shared" si="58"/>
        <v>1511</v>
      </c>
      <c r="AM114" s="39">
        <f t="shared" ref="AM114:AM145" si="64">(AB114/T114)*100</f>
        <v>4.6702702702702696</v>
      </c>
      <c r="AN114" s="41">
        <f t="shared" si="53"/>
        <v>21.871768355739402</v>
      </c>
      <c r="AO114" s="41">
        <f t="shared" si="54"/>
        <v>4.7281323877068555</v>
      </c>
      <c r="AP114" s="41">
        <f t="shared" si="55"/>
        <v>1.0341261633919339</v>
      </c>
      <c r="AQ114" s="41">
        <f t="shared" si="56"/>
        <v>20.837642192347467</v>
      </c>
      <c r="AR114" s="41">
        <f t="shared" si="63"/>
        <v>19.549788088352958</v>
      </c>
      <c r="AS114" s="41">
        <f t="shared" si="42"/>
        <v>0.63295855473696105</v>
      </c>
      <c r="AT114" s="41">
        <f t="shared" si="48"/>
        <v>235.3023427234653</v>
      </c>
      <c r="AU114" s="22">
        <f t="shared" si="51"/>
        <v>235.3023427234653</v>
      </c>
      <c r="AV114" s="47">
        <v>0.69299999999999995</v>
      </c>
      <c r="AW114" s="48">
        <f t="shared" si="36"/>
        <v>44004</v>
      </c>
      <c r="AX114" s="48">
        <f t="shared" si="37"/>
        <v>44010</v>
      </c>
      <c r="AY114" s="46">
        <v>0.99490000000000001</v>
      </c>
      <c r="AZ114" s="46">
        <v>2.9499999999999998E-2</v>
      </c>
      <c r="BA114" s="51">
        <f t="shared" si="6"/>
        <v>23.491525423728813</v>
      </c>
      <c r="BB114" s="46">
        <v>0.89870000000000005</v>
      </c>
      <c r="BC114" s="46">
        <v>1.2E-2</v>
      </c>
      <c r="BD114" s="51">
        <f t="shared" si="18"/>
        <v>57.749999999999993</v>
      </c>
      <c r="BE114" s="50">
        <f>BE113+1</f>
        <v>44010</v>
      </c>
      <c r="BF114" s="36">
        <f t="shared" si="34"/>
        <v>4625</v>
      </c>
      <c r="BG114" s="36">
        <f t="shared" si="35"/>
        <v>216</v>
      </c>
    </row>
    <row r="115" spans="1:59" x14ac:dyDescent="0.25">
      <c r="B115" s="76">
        <v>6</v>
      </c>
      <c r="C115" s="76">
        <v>29</v>
      </c>
      <c r="D115" s="76">
        <v>114</v>
      </c>
      <c r="E115" s="94">
        <f>E114+1</f>
        <v>44011</v>
      </c>
      <c r="F115" s="11">
        <v>1034</v>
      </c>
      <c r="J115" s="11">
        <f t="shared" si="44"/>
        <v>1034</v>
      </c>
      <c r="K115" s="3">
        <v>66</v>
      </c>
      <c r="L115" s="3">
        <f t="shared" si="32"/>
        <v>66</v>
      </c>
      <c r="N115" s="3">
        <f t="shared" si="45"/>
        <v>16825</v>
      </c>
      <c r="O115" s="11">
        <f t="shared" si="52"/>
        <v>16825</v>
      </c>
      <c r="P115" s="3">
        <f t="shared" si="46"/>
        <v>786</v>
      </c>
      <c r="R115" s="3">
        <f t="shared" si="47"/>
        <v>4.671619613670134</v>
      </c>
      <c r="S115" s="3">
        <f t="shared" si="49"/>
        <v>4.671619613670134</v>
      </c>
      <c r="T115" s="3">
        <f t="shared" ref="T115:T146" si="65">T114+K115</f>
        <v>4691</v>
      </c>
      <c r="U115" s="3">
        <v>423</v>
      </c>
      <c r="V115" s="3">
        <v>25</v>
      </c>
      <c r="W115" s="3">
        <f t="shared" si="50"/>
        <v>398</v>
      </c>
      <c r="X115" s="3">
        <v>3</v>
      </c>
      <c r="Y115" s="2">
        <f t="shared" si="38"/>
        <v>1401</v>
      </c>
      <c r="Z115" s="2">
        <f t="shared" si="40"/>
        <v>45</v>
      </c>
      <c r="AA115" s="19">
        <f t="shared" si="41"/>
        <v>3.2119914346895073</v>
      </c>
      <c r="AB115" s="3">
        <f>AB114+X115</f>
        <v>219</v>
      </c>
      <c r="AC115" s="3">
        <f t="shared" si="57"/>
        <v>33</v>
      </c>
      <c r="AD115" s="3">
        <f t="shared" si="59"/>
        <v>778</v>
      </c>
      <c r="AE115" s="3">
        <f t="shared" si="60"/>
        <v>823</v>
      </c>
      <c r="AF115" s="3">
        <f t="shared" si="61"/>
        <v>5.4678007290400972</v>
      </c>
      <c r="AG115" s="3">
        <f t="shared" si="62"/>
        <v>1.8007712082262211</v>
      </c>
      <c r="AH115" s="3">
        <v>2508</v>
      </c>
      <c r="AI115" s="3">
        <f t="shared" ref="AI115:AI121" si="66">T115-AH115-AB115</f>
        <v>1964</v>
      </c>
      <c r="AJ115">
        <v>2</v>
      </c>
      <c r="AL115" s="3">
        <f t="shared" si="58"/>
        <v>1541</v>
      </c>
      <c r="AM115" s="19">
        <f t="shared" si="64"/>
        <v>4.6685141760818585</v>
      </c>
      <c r="AN115" s="22">
        <f t="shared" si="53"/>
        <v>21.537678207739308</v>
      </c>
      <c r="AO115" s="22">
        <f t="shared" si="54"/>
        <v>5.9101654846335698</v>
      </c>
      <c r="AP115" s="22">
        <f t="shared" si="55"/>
        <v>1.2729124236252547</v>
      </c>
      <c r="AQ115" s="22">
        <f t="shared" si="56"/>
        <v>20.264765784114054</v>
      </c>
      <c r="AR115" s="22">
        <f t="shared" si="63"/>
        <v>20.153975799692784</v>
      </c>
      <c r="AS115" s="22">
        <f t="shared" si="42"/>
        <v>0.64734397643552843</v>
      </c>
      <c r="AT115" s="22">
        <f t="shared" si="48"/>
        <v>242.03472007839477</v>
      </c>
      <c r="AU115" s="22">
        <f t="shared" si="51"/>
        <v>242.03472007839477</v>
      </c>
      <c r="AV115" s="1">
        <v>0.69299999999999995</v>
      </c>
      <c r="AW115" s="25">
        <f t="shared" si="36"/>
        <v>44005</v>
      </c>
      <c r="AX115" s="25">
        <f t="shared" si="37"/>
        <v>44011</v>
      </c>
      <c r="AY115" s="3">
        <v>0.98529999999999995</v>
      </c>
      <c r="AZ115" s="3">
        <v>2.81E-2</v>
      </c>
      <c r="BA115" s="11">
        <f t="shared" si="6"/>
        <v>24.661921708185051</v>
      </c>
      <c r="BB115" s="3">
        <v>0.96379999999999999</v>
      </c>
      <c r="BC115" s="3">
        <v>9.7000000000000003E-3</v>
      </c>
      <c r="BD115" s="11">
        <f t="shared" si="18"/>
        <v>71.44329896907216</v>
      </c>
      <c r="BE115" s="6">
        <f>BE114+1</f>
        <v>44011</v>
      </c>
      <c r="BF115" s="2">
        <f t="shared" si="34"/>
        <v>4691</v>
      </c>
      <c r="BG115" s="2">
        <f t="shared" si="35"/>
        <v>219</v>
      </c>
    </row>
    <row r="116" spans="1:59" x14ac:dyDescent="0.25">
      <c r="B116" s="76">
        <v>6</v>
      </c>
      <c r="C116" s="76">
        <v>30</v>
      </c>
      <c r="D116" s="76">
        <v>115</v>
      </c>
      <c r="E116" s="94">
        <v>44012</v>
      </c>
      <c r="F116" s="11">
        <v>4525</v>
      </c>
      <c r="J116" s="11">
        <f t="shared" si="44"/>
        <v>4525</v>
      </c>
      <c r="K116" s="3">
        <v>140</v>
      </c>
      <c r="L116" s="3">
        <f t="shared" si="32"/>
        <v>140</v>
      </c>
      <c r="N116" s="3">
        <f t="shared" si="45"/>
        <v>18574</v>
      </c>
      <c r="O116" s="11">
        <f t="shared" si="52"/>
        <v>18574</v>
      </c>
      <c r="P116" s="3">
        <f t="shared" si="46"/>
        <v>847</v>
      </c>
      <c r="R116" s="3">
        <f t="shared" si="47"/>
        <v>4.5601378270700978</v>
      </c>
      <c r="S116" s="3">
        <f t="shared" si="49"/>
        <v>4.5601378270700978</v>
      </c>
      <c r="T116" s="3">
        <f t="shared" si="65"/>
        <v>4831</v>
      </c>
      <c r="U116" s="3">
        <v>434</v>
      </c>
      <c r="V116" s="3">
        <v>31</v>
      </c>
      <c r="W116" s="3">
        <f t="shared" si="50"/>
        <v>403</v>
      </c>
      <c r="X116" s="3">
        <v>4</v>
      </c>
      <c r="Y116" s="2">
        <f t="shared" si="38"/>
        <v>1491</v>
      </c>
      <c r="Z116" s="2">
        <f t="shared" si="40"/>
        <v>47</v>
      </c>
      <c r="AA116" s="19">
        <f t="shared" si="41"/>
        <v>3.1522468142186453</v>
      </c>
      <c r="AB116" s="3">
        <v>223</v>
      </c>
      <c r="AC116" s="3">
        <f t="shared" si="57"/>
        <v>74</v>
      </c>
      <c r="AD116" s="3">
        <f t="shared" si="59"/>
        <v>798</v>
      </c>
      <c r="AE116" s="3">
        <f t="shared" si="60"/>
        <v>845</v>
      </c>
      <c r="AF116" s="3">
        <f t="shared" si="61"/>
        <v>5.5621301775147929</v>
      </c>
      <c r="AG116" s="3">
        <f t="shared" si="62"/>
        <v>1.868421052631579</v>
      </c>
      <c r="AH116" s="3">
        <v>2582</v>
      </c>
      <c r="AI116" s="3">
        <f t="shared" si="66"/>
        <v>2026</v>
      </c>
      <c r="AJ116" s="1">
        <v>10</v>
      </c>
      <c r="AL116" s="3">
        <f t="shared" si="58"/>
        <v>1592</v>
      </c>
      <c r="AM116" s="19">
        <f t="shared" si="64"/>
        <v>4.6160215276340306</v>
      </c>
      <c r="AN116" s="22">
        <f t="shared" si="53"/>
        <v>21.421520236920038</v>
      </c>
      <c r="AO116" s="22">
        <f t="shared" si="54"/>
        <v>7.1428571428571423</v>
      </c>
      <c r="AP116" s="22">
        <f t="shared" si="55"/>
        <v>1.5301085883514314</v>
      </c>
      <c r="AQ116" s="22">
        <f t="shared" si="56"/>
        <v>19.891411648568607</v>
      </c>
      <c r="AR116" s="22">
        <f t="shared" si="63"/>
        <v>21.448663752563842</v>
      </c>
      <c r="AS116" s="22">
        <f t="shared" si="42"/>
        <v>0.67611481983266308</v>
      </c>
      <c r="AT116" s="22">
        <f t="shared" si="48"/>
        <v>267.19482262918899</v>
      </c>
      <c r="AU116" s="22">
        <f t="shared" si="51"/>
        <v>267.19482262918899</v>
      </c>
      <c r="AV116" s="1">
        <v>0.69299999999999995</v>
      </c>
      <c r="AW116" s="25">
        <f t="shared" si="36"/>
        <v>44006</v>
      </c>
      <c r="AX116" s="25">
        <f t="shared" si="37"/>
        <v>44012</v>
      </c>
      <c r="AY116" s="3">
        <v>0.98550000000000004</v>
      </c>
      <c r="AZ116" s="3">
        <v>2.6100000000000002E-2</v>
      </c>
      <c r="BA116" s="11">
        <f t="shared" si="6"/>
        <v>26.551724137931032</v>
      </c>
      <c r="BB116" s="3">
        <v>0.9758</v>
      </c>
      <c r="BC116" s="3">
        <v>1.1599999999999999E-2</v>
      </c>
      <c r="BD116" s="11">
        <f t="shared" si="18"/>
        <v>59.741379310344826</v>
      </c>
      <c r="BE116" s="6">
        <v>44012</v>
      </c>
      <c r="BF116" s="2">
        <f t="shared" si="34"/>
        <v>4831</v>
      </c>
      <c r="BG116" s="2">
        <f t="shared" si="35"/>
        <v>223</v>
      </c>
    </row>
    <row r="117" spans="1:59" x14ac:dyDescent="0.25">
      <c r="B117" s="76">
        <v>7</v>
      </c>
      <c r="C117" s="76">
        <v>1</v>
      </c>
      <c r="D117" s="76">
        <v>116</v>
      </c>
      <c r="E117" s="94">
        <v>44013</v>
      </c>
      <c r="F117" s="11">
        <v>3343</v>
      </c>
      <c r="J117" s="11">
        <f t="shared" si="44"/>
        <v>3343</v>
      </c>
      <c r="K117" s="3">
        <v>158</v>
      </c>
      <c r="L117" s="3">
        <f t="shared" si="32"/>
        <v>158</v>
      </c>
      <c r="N117" s="3">
        <f t="shared" si="45"/>
        <v>18971</v>
      </c>
      <c r="O117" s="11">
        <f t="shared" si="52"/>
        <v>18971</v>
      </c>
      <c r="P117" s="3">
        <f t="shared" si="46"/>
        <v>875</v>
      </c>
      <c r="R117" s="3">
        <f t="shared" si="47"/>
        <v>4.6123029887723366</v>
      </c>
      <c r="S117" s="3">
        <f t="shared" si="49"/>
        <v>4.6123029887723366</v>
      </c>
      <c r="T117" s="3">
        <f t="shared" si="65"/>
        <v>4989</v>
      </c>
      <c r="U117" s="3">
        <v>435</v>
      </c>
      <c r="V117" s="3">
        <v>32</v>
      </c>
      <c r="W117" s="3">
        <f t="shared" si="50"/>
        <v>403</v>
      </c>
      <c r="X117" s="3">
        <f t="shared" ref="X117:X126" si="67">AB117-AB116</f>
        <v>7</v>
      </c>
      <c r="Y117" s="2">
        <f t="shared" si="38"/>
        <v>1536</v>
      </c>
      <c r="Z117" s="2">
        <f t="shared" si="40"/>
        <v>49</v>
      </c>
      <c r="AA117" s="19">
        <f t="shared" si="41"/>
        <v>3.1901041666666665</v>
      </c>
      <c r="AB117" s="3">
        <v>230</v>
      </c>
      <c r="AC117" s="3">
        <f t="shared" si="57"/>
        <v>94</v>
      </c>
      <c r="AD117" s="3">
        <f t="shared" si="59"/>
        <v>859</v>
      </c>
      <c r="AE117" s="3">
        <f t="shared" si="60"/>
        <v>908</v>
      </c>
      <c r="AF117" s="3">
        <f t="shared" si="61"/>
        <v>5.3964757709251101</v>
      </c>
      <c r="AG117" s="3">
        <f t="shared" si="62"/>
        <v>1.7881257275902211</v>
      </c>
      <c r="AH117" s="3">
        <v>2676</v>
      </c>
      <c r="AI117" s="3">
        <f t="shared" si="66"/>
        <v>2083</v>
      </c>
      <c r="AJ117" s="1">
        <v>9</v>
      </c>
      <c r="AL117" s="3">
        <f t="shared" si="58"/>
        <v>1648</v>
      </c>
      <c r="AM117" s="22">
        <f t="shared" si="64"/>
        <v>4.6101423130887955</v>
      </c>
      <c r="AN117" s="22">
        <f t="shared" si="53"/>
        <v>20.88334133461354</v>
      </c>
      <c r="AO117" s="22">
        <f t="shared" si="54"/>
        <v>7.3563218390804597</v>
      </c>
      <c r="AP117" s="22">
        <f t="shared" si="55"/>
        <v>1.5362457993278924</v>
      </c>
      <c r="AQ117" s="22">
        <f t="shared" si="56"/>
        <v>19.347095535285646</v>
      </c>
      <c r="AR117" s="22">
        <f t="shared" si="63"/>
        <v>22.096007728999371</v>
      </c>
      <c r="AS117" s="22">
        <f t="shared" si="42"/>
        <v>0.70488566322979762</v>
      </c>
      <c r="AT117" s="22">
        <f t="shared" si="48"/>
        <v>272.9058350435202</v>
      </c>
      <c r="AU117" s="22">
        <f t="shared" si="51"/>
        <v>272.9058350435202</v>
      </c>
      <c r="AV117" s="1">
        <v>0.69299999999999995</v>
      </c>
      <c r="AW117" s="25">
        <f t="shared" si="36"/>
        <v>44007</v>
      </c>
      <c r="AX117" s="25">
        <f t="shared" si="37"/>
        <v>44013</v>
      </c>
      <c r="AY117" s="3">
        <v>0.98899999999999999</v>
      </c>
      <c r="AZ117" s="3">
        <v>2.53E-2</v>
      </c>
      <c r="BA117" s="11">
        <f t="shared" si="6"/>
        <v>27.391304347826086</v>
      </c>
      <c r="BB117" s="3">
        <v>0.95450000000000002</v>
      </c>
      <c r="BC117" s="3">
        <v>1.49E-2</v>
      </c>
      <c r="BD117" s="11">
        <f t="shared" si="18"/>
        <v>46.510067114093957</v>
      </c>
      <c r="BE117" s="6">
        <v>44013</v>
      </c>
      <c r="BF117" s="2">
        <f t="shared" si="34"/>
        <v>4989</v>
      </c>
      <c r="BG117" s="2">
        <f t="shared" si="35"/>
        <v>230</v>
      </c>
    </row>
    <row r="118" spans="1:59" x14ac:dyDescent="0.25">
      <c r="B118" s="76">
        <v>7</v>
      </c>
      <c r="C118" s="76">
        <v>2</v>
      </c>
      <c r="D118" s="76">
        <v>117</v>
      </c>
      <c r="E118" s="94">
        <v>44014</v>
      </c>
      <c r="F118" s="11">
        <v>2896</v>
      </c>
      <c r="J118" s="11">
        <f t="shared" si="44"/>
        <v>2896</v>
      </c>
      <c r="K118" s="3">
        <v>165</v>
      </c>
      <c r="L118" s="3">
        <f t="shared" si="32"/>
        <v>165</v>
      </c>
      <c r="N118" s="3">
        <f t="shared" si="45"/>
        <v>18851</v>
      </c>
      <c r="O118" s="11">
        <f t="shared" si="52"/>
        <v>18851</v>
      </c>
      <c r="P118" s="3">
        <f t="shared" si="46"/>
        <v>912</v>
      </c>
      <c r="R118" s="3">
        <f t="shared" si="47"/>
        <v>4.8379396318497694</v>
      </c>
      <c r="S118" s="3">
        <f t="shared" si="49"/>
        <v>4.8379396318497694</v>
      </c>
      <c r="T118" s="3">
        <f t="shared" si="65"/>
        <v>5154</v>
      </c>
      <c r="U118" s="3">
        <v>446</v>
      </c>
      <c r="V118" s="3">
        <v>32</v>
      </c>
      <c r="W118" s="3">
        <f t="shared" si="50"/>
        <v>414</v>
      </c>
      <c r="X118" s="3">
        <f t="shared" si="67"/>
        <v>2</v>
      </c>
      <c r="Y118" s="2">
        <f t="shared" si="38"/>
        <v>1612</v>
      </c>
      <c r="Z118" s="2">
        <f t="shared" si="40"/>
        <v>48</v>
      </c>
      <c r="AA118" s="19">
        <f t="shared" si="41"/>
        <v>2.9776674937965262</v>
      </c>
      <c r="AB118" s="3">
        <v>232</v>
      </c>
      <c r="AC118" s="3">
        <f t="shared" si="57"/>
        <v>46</v>
      </c>
      <c r="AD118" s="3">
        <f t="shared" si="59"/>
        <v>842</v>
      </c>
      <c r="AE118" s="3">
        <f t="shared" si="60"/>
        <v>890</v>
      </c>
      <c r="AF118" s="3">
        <f t="shared" si="61"/>
        <v>5.393258426966292</v>
      </c>
      <c r="AG118" s="3">
        <f t="shared" si="62"/>
        <v>1.9144893111638954</v>
      </c>
      <c r="AH118" s="3">
        <v>2722</v>
      </c>
      <c r="AI118" s="3">
        <f t="shared" si="66"/>
        <v>2200</v>
      </c>
      <c r="AJ118" s="1">
        <v>5</v>
      </c>
      <c r="AL118" s="3">
        <f t="shared" si="58"/>
        <v>1754</v>
      </c>
      <c r="AM118" s="22">
        <f t="shared" si="64"/>
        <v>4.5013581684128834</v>
      </c>
      <c r="AN118" s="22">
        <f t="shared" si="53"/>
        <v>20.272727272727273</v>
      </c>
      <c r="AO118" s="22">
        <f t="shared" si="54"/>
        <v>7.1748878923766819</v>
      </c>
      <c r="AP118" s="22">
        <f t="shared" si="55"/>
        <v>1.4545454545454546</v>
      </c>
      <c r="AQ118" s="22">
        <f t="shared" si="56"/>
        <v>18.818181818181817</v>
      </c>
      <c r="AR118" s="22">
        <f t="shared" si="63"/>
        <v>23.189299778090483</v>
      </c>
      <c r="AS118" s="22">
        <f t="shared" si="42"/>
        <v>0.69050024153123035</v>
      </c>
      <c r="AT118" s="22">
        <f t="shared" si="48"/>
        <v>271.17958443969212</v>
      </c>
      <c r="AU118" s="22">
        <f t="shared" si="51"/>
        <v>271.17958443969212</v>
      </c>
      <c r="AV118" s="1">
        <v>0.69299999999999995</v>
      </c>
      <c r="AW118" s="25">
        <f t="shared" si="36"/>
        <v>44008</v>
      </c>
      <c r="AX118" s="25">
        <f t="shared" si="37"/>
        <v>44014</v>
      </c>
      <c r="AY118" s="3">
        <v>0.98799999999999999</v>
      </c>
      <c r="AZ118" s="3">
        <v>2.5499999999999998E-2</v>
      </c>
      <c r="BA118" s="11">
        <f t="shared" si="6"/>
        <v>27.176470588235293</v>
      </c>
      <c r="BB118" s="3">
        <v>0.96619999999999995</v>
      </c>
      <c r="BC118" s="3">
        <v>1.61E-2</v>
      </c>
      <c r="BD118" s="11">
        <f t="shared" si="18"/>
        <v>43.043478260869563</v>
      </c>
      <c r="BE118" s="14">
        <v>44014</v>
      </c>
      <c r="BF118" s="2">
        <f t="shared" si="34"/>
        <v>5154</v>
      </c>
      <c r="BG118" s="2">
        <f t="shared" si="35"/>
        <v>232</v>
      </c>
    </row>
    <row r="119" spans="1:59" x14ac:dyDescent="0.25">
      <c r="B119" s="76">
        <v>7</v>
      </c>
      <c r="C119" s="76">
        <v>3</v>
      </c>
      <c r="D119" s="76">
        <v>118</v>
      </c>
      <c r="E119" s="94">
        <v>44015</v>
      </c>
      <c r="F119" s="11">
        <v>3155</v>
      </c>
      <c r="J119" s="11">
        <f t="shared" si="44"/>
        <v>3155</v>
      </c>
      <c r="K119" s="3">
        <v>161</v>
      </c>
      <c r="L119" s="3">
        <f t="shared" si="32"/>
        <v>161</v>
      </c>
      <c r="N119" s="3">
        <f t="shared" si="45"/>
        <v>19231</v>
      </c>
      <c r="O119" s="11">
        <f t="shared" si="52"/>
        <v>19231</v>
      </c>
      <c r="P119" s="3">
        <f t="shared" si="46"/>
        <v>907</v>
      </c>
      <c r="R119" s="3">
        <f t="shared" si="47"/>
        <v>4.7163434038791534</v>
      </c>
      <c r="S119" s="3">
        <f t="shared" si="49"/>
        <v>4.7163434038791534</v>
      </c>
      <c r="T119" s="3">
        <f t="shared" si="65"/>
        <v>5315</v>
      </c>
      <c r="U119" s="3">
        <v>443</v>
      </c>
      <c r="V119" s="3">
        <v>31</v>
      </c>
      <c r="W119" s="3">
        <f t="shared" si="50"/>
        <v>412</v>
      </c>
      <c r="X119" s="3">
        <f t="shared" si="67"/>
        <v>0</v>
      </c>
      <c r="Y119" s="2">
        <f t="shared" si="38"/>
        <v>1641</v>
      </c>
      <c r="Z119" s="2">
        <f t="shared" si="40"/>
        <v>42</v>
      </c>
      <c r="AA119" s="19">
        <f t="shared" si="41"/>
        <v>2.5594149908592323</v>
      </c>
      <c r="AB119" s="3">
        <v>232</v>
      </c>
      <c r="AC119" s="3">
        <f t="shared" si="57"/>
        <v>80</v>
      </c>
      <c r="AD119" s="3">
        <f t="shared" si="59"/>
        <v>861</v>
      </c>
      <c r="AE119" s="3">
        <f t="shared" si="60"/>
        <v>903</v>
      </c>
      <c r="AF119" s="3">
        <f t="shared" si="61"/>
        <v>4.6511627906976747</v>
      </c>
      <c r="AG119" s="3">
        <f t="shared" si="62"/>
        <v>1.9059233449477353</v>
      </c>
      <c r="AH119" s="3">
        <v>2802</v>
      </c>
      <c r="AI119" s="3">
        <f t="shared" si="66"/>
        <v>2281</v>
      </c>
      <c r="AJ119" s="1">
        <v>6</v>
      </c>
      <c r="AL119" s="3">
        <f t="shared" si="58"/>
        <v>1838</v>
      </c>
      <c r="AM119" s="22">
        <f t="shared" si="64"/>
        <v>4.3650047036688617</v>
      </c>
      <c r="AN119" s="22">
        <f t="shared" si="53"/>
        <v>19.421306444541866</v>
      </c>
      <c r="AO119" s="22">
        <f t="shared" si="54"/>
        <v>6.9977426636568847</v>
      </c>
      <c r="AP119" s="22">
        <f t="shared" si="55"/>
        <v>1.3590530469092503</v>
      </c>
      <c r="AQ119" s="22">
        <f t="shared" si="56"/>
        <v>18.062253397632617</v>
      </c>
      <c r="AR119" s="22">
        <f t="shared" si="63"/>
        <v>23.606477007348936</v>
      </c>
      <c r="AS119" s="22">
        <f t="shared" si="42"/>
        <v>0.60418771133982652</v>
      </c>
      <c r="AT119" s="22">
        <f t="shared" si="48"/>
        <v>276.64604468514767</v>
      </c>
      <c r="AU119" s="22">
        <f t="shared" si="51"/>
        <v>276.64604468514767</v>
      </c>
      <c r="AV119" s="1">
        <v>0.69299999999999995</v>
      </c>
      <c r="AW119" s="25">
        <f t="shared" si="36"/>
        <v>44009</v>
      </c>
      <c r="AX119" s="25">
        <f t="shared" si="37"/>
        <v>44015</v>
      </c>
      <c r="AY119" s="3">
        <v>0.98829999999999996</v>
      </c>
      <c r="AZ119" s="3">
        <v>2.75E-2</v>
      </c>
      <c r="BA119" s="11">
        <f t="shared" si="6"/>
        <v>25.2</v>
      </c>
      <c r="BB119" s="3">
        <v>0.94320000000000004</v>
      </c>
      <c r="BC119" s="3">
        <v>1.4999999999999999E-2</v>
      </c>
      <c r="BD119" s="11">
        <f t="shared" si="18"/>
        <v>46.199999999999996</v>
      </c>
      <c r="BE119" s="6">
        <v>44015</v>
      </c>
      <c r="BF119" s="2">
        <f t="shared" si="34"/>
        <v>5315</v>
      </c>
      <c r="BG119" s="2">
        <f t="shared" si="35"/>
        <v>232</v>
      </c>
    </row>
    <row r="120" spans="1:59" x14ac:dyDescent="0.25">
      <c r="B120" s="76">
        <v>7</v>
      </c>
      <c r="C120" s="76">
        <v>4</v>
      </c>
      <c r="D120" s="76">
        <v>119</v>
      </c>
      <c r="E120" s="94">
        <v>44016</v>
      </c>
      <c r="F120" s="11">
        <v>2538</v>
      </c>
      <c r="J120" s="11">
        <f t="shared" si="44"/>
        <v>2538</v>
      </c>
      <c r="K120" s="3">
        <v>182</v>
      </c>
      <c r="L120" s="3">
        <f t="shared" si="32"/>
        <v>182</v>
      </c>
      <c r="N120" s="3">
        <f t="shared" si="45"/>
        <v>19019</v>
      </c>
      <c r="O120" s="11">
        <f t="shared" si="52"/>
        <v>19019</v>
      </c>
      <c r="P120" s="3">
        <f t="shared" si="46"/>
        <v>984</v>
      </c>
      <c r="R120" s="3">
        <f t="shared" si="47"/>
        <v>5.1737735948262271</v>
      </c>
      <c r="S120" s="3">
        <f t="shared" si="49"/>
        <v>5.1737735948262271</v>
      </c>
      <c r="T120" s="3">
        <f t="shared" si="65"/>
        <v>5497</v>
      </c>
      <c r="U120" s="3">
        <v>450</v>
      </c>
      <c r="V120" s="3">
        <v>29</v>
      </c>
      <c r="W120" s="3">
        <f t="shared" si="50"/>
        <v>421</v>
      </c>
      <c r="X120" s="3">
        <f t="shared" si="67"/>
        <v>7</v>
      </c>
      <c r="Y120" s="2">
        <f t="shared" si="38"/>
        <v>1742</v>
      </c>
      <c r="Z120" s="2">
        <f t="shared" si="40"/>
        <v>46</v>
      </c>
      <c r="AA120" s="19">
        <f t="shared" si="41"/>
        <v>2.640642939150402</v>
      </c>
      <c r="AB120" s="3">
        <v>239</v>
      </c>
      <c r="AC120" s="3">
        <f t="shared" si="57"/>
        <v>90</v>
      </c>
      <c r="AD120" s="3">
        <f t="shared" si="59"/>
        <v>884</v>
      </c>
      <c r="AE120" s="3">
        <f t="shared" si="60"/>
        <v>930</v>
      </c>
      <c r="AF120" s="3">
        <f t="shared" si="61"/>
        <v>4.946236559139785</v>
      </c>
      <c r="AG120" s="3">
        <f t="shared" si="62"/>
        <v>1.9705882352941178</v>
      </c>
      <c r="AH120" s="3">
        <v>2892</v>
      </c>
      <c r="AI120" s="3">
        <f t="shared" si="66"/>
        <v>2366</v>
      </c>
      <c r="AJ120" s="1">
        <v>21</v>
      </c>
      <c r="AL120" s="3">
        <f t="shared" si="58"/>
        <v>1916</v>
      </c>
      <c r="AM120" s="22">
        <f t="shared" si="64"/>
        <v>4.3478260869565215</v>
      </c>
      <c r="AN120" s="22">
        <f t="shared" si="53"/>
        <v>19.019442096365175</v>
      </c>
      <c r="AO120" s="22">
        <f t="shared" si="54"/>
        <v>6.4444444444444446</v>
      </c>
      <c r="AP120" s="22">
        <f t="shared" si="55"/>
        <v>1.2256973795435333</v>
      </c>
      <c r="AQ120" s="22">
        <f t="shared" si="56"/>
        <v>17.793744716821642</v>
      </c>
      <c r="AR120" s="22">
        <f t="shared" si="63"/>
        <v>25.059404598904237</v>
      </c>
      <c r="AS120" s="22">
        <f t="shared" si="42"/>
        <v>0.6617293981340957</v>
      </c>
      <c r="AT120" s="22">
        <f t="shared" ref="AT120:AT151" si="68">(N120/6951482)*100000</f>
        <v>273.59633528505145</v>
      </c>
      <c r="AU120" s="22">
        <f t="shared" si="51"/>
        <v>273.59633528505145</v>
      </c>
      <c r="AV120" s="1">
        <v>0.69299999999999995</v>
      </c>
      <c r="AW120" s="25">
        <f t="shared" si="36"/>
        <v>44010</v>
      </c>
      <c r="AX120" s="25">
        <f t="shared" si="37"/>
        <v>44016</v>
      </c>
      <c r="AY120" s="3">
        <v>0.99209999999999998</v>
      </c>
      <c r="AZ120" s="3">
        <v>2.9700000000000001E-2</v>
      </c>
      <c r="BA120" s="11">
        <f t="shared" si="6"/>
        <v>23.333333333333332</v>
      </c>
      <c r="BB120" s="3">
        <v>0.95709999999999995</v>
      </c>
      <c r="BC120" s="3">
        <v>1.6400000000000001E-2</v>
      </c>
      <c r="BD120" s="11">
        <f t="shared" si="18"/>
        <v>42.256097560975604</v>
      </c>
      <c r="BE120" s="6">
        <v>44016</v>
      </c>
      <c r="BF120" s="2">
        <f t="shared" si="34"/>
        <v>5497</v>
      </c>
      <c r="BG120" s="2">
        <f t="shared" si="35"/>
        <v>239</v>
      </c>
    </row>
    <row r="121" spans="1:59" s="46" customFormat="1" x14ac:dyDescent="0.25">
      <c r="A121" s="53" t="s">
        <v>56</v>
      </c>
      <c r="B121" s="77">
        <v>7</v>
      </c>
      <c r="C121" s="77">
        <v>5</v>
      </c>
      <c r="D121" s="77">
        <v>120</v>
      </c>
      <c r="E121" s="93">
        <v>44017</v>
      </c>
      <c r="F121" s="51">
        <v>2591</v>
      </c>
      <c r="G121" s="51"/>
      <c r="H121" s="51"/>
      <c r="I121" s="51"/>
      <c r="J121" s="51">
        <f t="shared" si="44"/>
        <v>2591</v>
      </c>
      <c r="K121" s="46">
        <v>180</v>
      </c>
      <c r="L121" s="46">
        <f t="shared" si="32"/>
        <v>180</v>
      </c>
      <c r="M121" s="36">
        <f>SUM(K115:K121)</f>
        <v>1052</v>
      </c>
      <c r="N121" s="46">
        <f t="shared" si="45"/>
        <v>20082</v>
      </c>
      <c r="O121" s="51">
        <f t="shared" si="52"/>
        <v>20082</v>
      </c>
      <c r="P121" s="46">
        <f t="shared" si="46"/>
        <v>1052</v>
      </c>
      <c r="Q121" s="36">
        <f>SUM(X115:X121)</f>
        <v>25</v>
      </c>
      <c r="R121" s="46">
        <f>(P121/N121)*100</f>
        <v>5.2385220595558213</v>
      </c>
      <c r="S121" s="46">
        <f t="shared" si="49"/>
        <v>5.2385220595558213</v>
      </c>
      <c r="T121" s="46">
        <f t="shared" si="65"/>
        <v>5677</v>
      </c>
      <c r="U121" s="46">
        <v>463</v>
      </c>
      <c r="V121" s="46">
        <v>29</v>
      </c>
      <c r="W121" s="46">
        <f t="shared" si="50"/>
        <v>434</v>
      </c>
      <c r="X121" s="46">
        <f t="shared" si="67"/>
        <v>2</v>
      </c>
      <c r="Y121" s="36">
        <f t="shared" si="38"/>
        <v>1805</v>
      </c>
      <c r="Z121" s="36">
        <f t="shared" si="40"/>
        <v>42</v>
      </c>
      <c r="AA121" s="39">
        <f t="shared" si="41"/>
        <v>2.3268698060941828</v>
      </c>
      <c r="AB121" s="46">
        <v>241</v>
      </c>
      <c r="AC121" s="46">
        <f t="shared" si="57"/>
        <v>6</v>
      </c>
      <c r="AD121" s="46">
        <f t="shared" si="59"/>
        <v>871</v>
      </c>
      <c r="AE121" s="46">
        <f t="shared" si="60"/>
        <v>913</v>
      </c>
      <c r="AF121" s="46">
        <f t="shared" si="61"/>
        <v>4.6002190580503832</v>
      </c>
      <c r="AG121" s="46">
        <f t="shared" si="62"/>
        <v>2.0723306544202065</v>
      </c>
      <c r="AH121" s="46">
        <v>2898</v>
      </c>
      <c r="AI121" s="46">
        <f t="shared" si="66"/>
        <v>2538</v>
      </c>
      <c r="AJ121" s="47">
        <v>1</v>
      </c>
      <c r="AL121" s="46">
        <f t="shared" si="58"/>
        <v>2075</v>
      </c>
      <c r="AM121" s="41">
        <f t="shared" si="64"/>
        <v>4.2451999295402496</v>
      </c>
      <c r="AN121" s="41">
        <f t="shared" si="53"/>
        <v>18.242710795902287</v>
      </c>
      <c r="AO121" s="41">
        <f t="shared" si="54"/>
        <v>6.2634989200863922</v>
      </c>
      <c r="AP121" s="41">
        <f t="shared" si="55"/>
        <v>1.1426319936958234</v>
      </c>
      <c r="AQ121" s="41">
        <f t="shared" si="56"/>
        <v>17.100078802206461</v>
      </c>
      <c r="AR121" s="41">
        <f t="shared" si="63"/>
        <v>25.965686165913976</v>
      </c>
      <c r="AS121" s="41">
        <f t="shared" si="42"/>
        <v>0.60418771133982652</v>
      </c>
      <c r="AT121" s="41">
        <f t="shared" si="68"/>
        <v>288.88803855062849</v>
      </c>
      <c r="AU121" s="22">
        <f t="shared" si="51"/>
        <v>288.88803855062849</v>
      </c>
      <c r="AV121" s="47">
        <v>0.69299999999999995</v>
      </c>
      <c r="AW121" s="48">
        <f t="shared" si="36"/>
        <v>44011</v>
      </c>
      <c r="AX121" s="48">
        <f t="shared" si="37"/>
        <v>44017</v>
      </c>
      <c r="AY121" s="46">
        <v>0.99980000000000002</v>
      </c>
      <c r="AZ121" s="46">
        <v>3.1899999999999998E-2</v>
      </c>
      <c r="BA121" s="51">
        <f t="shared" si="6"/>
        <v>21.724137931034484</v>
      </c>
      <c r="BB121" s="46">
        <v>0.9506</v>
      </c>
      <c r="BC121" s="46">
        <v>1.3299999999999999E-2</v>
      </c>
      <c r="BD121" s="51">
        <f t="shared" ref="BD121:BD164" si="69">AV121/BC121</f>
        <v>52.105263157894733</v>
      </c>
      <c r="BE121" s="50">
        <v>44017</v>
      </c>
      <c r="BF121" s="36">
        <f t="shared" si="34"/>
        <v>5677</v>
      </c>
      <c r="BG121" s="36">
        <f t="shared" si="35"/>
        <v>241</v>
      </c>
    </row>
    <row r="122" spans="1:59" x14ac:dyDescent="0.25">
      <c r="B122" s="76">
        <v>7</v>
      </c>
      <c r="C122" s="76">
        <v>6</v>
      </c>
      <c r="D122" s="76">
        <v>121</v>
      </c>
      <c r="E122" s="94">
        <v>44018</v>
      </c>
      <c r="F122" s="11">
        <v>923</v>
      </c>
      <c r="J122" s="11">
        <f t="shared" si="44"/>
        <v>923</v>
      </c>
      <c r="K122" s="3">
        <v>63</v>
      </c>
      <c r="L122" s="3">
        <f t="shared" si="32"/>
        <v>63</v>
      </c>
      <c r="N122" s="3">
        <f t="shared" si="45"/>
        <v>19971</v>
      </c>
      <c r="O122" s="11">
        <f t="shared" si="52"/>
        <v>19971</v>
      </c>
      <c r="P122" s="3">
        <f t="shared" si="46"/>
        <v>1049</v>
      </c>
      <c r="R122" s="3">
        <f>(P122/N122)*100</f>
        <v>5.2526162936257572</v>
      </c>
      <c r="S122" s="3">
        <f t="shared" si="49"/>
        <v>5.2526162936257572</v>
      </c>
      <c r="T122" s="3">
        <f t="shared" si="65"/>
        <v>5740</v>
      </c>
      <c r="U122" s="3">
        <v>458</v>
      </c>
      <c r="V122" s="3">
        <v>28</v>
      </c>
      <c r="W122" s="3">
        <f t="shared" si="50"/>
        <v>430</v>
      </c>
      <c r="X122" s="3">
        <f t="shared" si="67"/>
        <v>5</v>
      </c>
      <c r="Y122" s="2">
        <f t="shared" si="38"/>
        <v>1835</v>
      </c>
      <c r="Z122" s="2">
        <f>SUM(X109:X122)</f>
        <v>47</v>
      </c>
      <c r="AA122" s="19">
        <f>(Z122/Y122)*100</f>
        <v>2.561307901907357</v>
      </c>
      <c r="AB122" s="3">
        <v>246</v>
      </c>
      <c r="AC122" s="3">
        <f>AH122-AH121</f>
        <v>17</v>
      </c>
      <c r="AD122" s="3">
        <f>SUM(AC109:AC122)</f>
        <v>841</v>
      </c>
      <c r="AE122" s="3">
        <f>AD122+Z122</f>
        <v>888</v>
      </c>
      <c r="AF122" s="3">
        <f>(Z122/AE122)*100</f>
        <v>5.2927927927927927</v>
      </c>
      <c r="AG122" s="3">
        <f>Y122/AD122</f>
        <v>2.1819262782401903</v>
      </c>
      <c r="AH122" s="3">
        <v>2915</v>
      </c>
      <c r="AI122" s="3">
        <f>T122-AH122-AB122</f>
        <v>2579</v>
      </c>
      <c r="AJ122" s="1">
        <v>2</v>
      </c>
      <c r="AL122" s="3">
        <f t="shared" si="58"/>
        <v>2121</v>
      </c>
      <c r="AM122" s="22">
        <f t="shared" si="64"/>
        <v>4.2857142857142856</v>
      </c>
      <c r="AN122" s="22">
        <f t="shared" si="53"/>
        <v>17.758821248545946</v>
      </c>
      <c r="AO122" s="22">
        <f t="shared" si="54"/>
        <v>6.1135371179039302</v>
      </c>
      <c r="AP122" s="22">
        <f t="shared" si="55"/>
        <v>1.0856921287320667</v>
      </c>
      <c r="AQ122" s="22">
        <f t="shared" si="56"/>
        <v>16.673129119813883</v>
      </c>
      <c r="AR122" s="22">
        <f t="shared" si="63"/>
        <v>26.397248816870995</v>
      </c>
      <c r="AS122" s="22">
        <f t="shared" si="42"/>
        <v>0.67611481983266308</v>
      </c>
      <c r="AT122" s="22">
        <f t="shared" si="68"/>
        <v>287.29125674208751</v>
      </c>
      <c r="AU122" s="22">
        <f t="shared" si="51"/>
        <v>287.29125674208751</v>
      </c>
      <c r="AV122" s="1">
        <v>0.69299999999999995</v>
      </c>
      <c r="AW122" s="25">
        <f t="shared" si="36"/>
        <v>44012</v>
      </c>
      <c r="AX122" s="25">
        <f t="shared" si="37"/>
        <v>44018</v>
      </c>
      <c r="AY122" s="3">
        <v>0.99070000000000003</v>
      </c>
      <c r="AZ122" s="3">
        <v>0.03</v>
      </c>
      <c r="BA122" s="11">
        <f t="shared" si="6"/>
        <v>23.099999999999998</v>
      </c>
      <c r="BB122" s="3">
        <v>0.95350000000000001</v>
      </c>
      <c r="BC122" s="3">
        <v>1.49E-2</v>
      </c>
      <c r="BD122" s="11">
        <f t="shared" si="69"/>
        <v>46.510067114093957</v>
      </c>
      <c r="BE122" s="6">
        <v>44018</v>
      </c>
      <c r="BF122" s="2">
        <f t="shared" si="34"/>
        <v>5740</v>
      </c>
      <c r="BG122" s="2">
        <f t="shared" si="35"/>
        <v>246</v>
      </c>
    </row>
    <row r="123" spans="1:59" x14ac:dyDescent="0.25">
      <c r="B123" s="76">
        <v>7</v>
      </c>
      <c r="C123" s="76">
        <v>7</v>
      </c>
      <c r="D123" s="76">
        <v>122</v>
      </c>
      <c r="E123" s="94">
        <v>44019</v>
      </c>
      <c r="F123" s="11">
        <v>2775</v>
      </c>
      <c r="J123" s="11">
        <f t="shared" si="44"/>
        <v>2775</v>
      </c>
      <c r="K123" s="3">
        <v>174</v>
      </c>
      <c r="L123" s="3">
        <f t="shared" si="32"/>
        <v>174</v>
      </c>
      <c r="N123" s="3">
        <f t="shared" si="45"/>
        <v>18221</v>
      </c>
      <c r="O123" s="11">
        <f t="shared" si="52"/>
        <v>18221</v>
      </c>
      <c r="P123" s="3">
        <f t="shared" si="46"/>
        <v>1083</v>
      </c>
      <c r="R123" s="3">
        <f>(P123/N123)*100</f>
        <v>5.9436913451511986</v>
      </c>
      <c r="S123" s="3">
        <f t="shared" si="49"/>
        <v>5.9436913451511986</v>
      </c>
      <c r="T123" s="3">
        <f t="shared" si="65"/>
        <v>5914</v>
      </c>
      <c r="U123" s="3">
        <v>470</v>
      </c>
      <c r="V123" s="3">
        <v>29</v>
      </c>
      <c r="W123" s="3">
        <f t="shared" si="50"/>
        <v>441</v>
      </c>
      <c r="X123" s="3">
        <f t="shared" si="67"/>
        <v>4</v>
      </c>
      <c r="Y123" s="2">
        <f t="shared" si="38"/>
        <v>1930</v>
      </c>
      <c r="Z123" s="2">
        <f>SUM(X110:X123)</f>
        <v>43</v>
      </c>
      <c r="AA123" s="19">
        <f>(Z123/Y123)*100</f>
        <v>2.2279792746113989</v>
      </c>
      <c r="AB123" s="3">
        <v>250</v>
      </c>
      <c r="AC123" s="3">
        <f>AH123-AH122</f>
        <v>85</v>
      </c>
      <c r="AD123" s="3">
        <f>SUM(AC110:AC123)</f>
        <v>829</v>
      </c>
      <c r="AE123" s="3">
        <f>AD123+Z123</f>
        <v>872</v>
      </c>
      <c r="AF123" s="3">
        <f>(Z123/AE123)*100</f>
        <v>4.931192660550459</v>
      </c>
      <c r="AG123" s="3">
        <f>Y123/AD123</f>
        <v>2.3281061519903496</v>
      </c>
      <c r="AH123" s="3">
        <v>3000</v>
      </c>
      <c r="AI123" s="3">
        <f>T123-AH123-AB123</f>
        <v>2664</v>
      </c>
      <c r="AJ123" s="1">
        <v>8</v>
      </c>
      <c r="AL123" s="3">
        <f t="shared" si="58"/>
        <v>2194</v>
      </c>
      <c r="AM123" s="22">
        <f t="shared" si="64"/>
        <v>4.2272573554277981</v>
      </c>
      <c r="AN123" s="22">
        <f t="shared" si="53"/>
        <v>17.642642642642642</v>
      </c>
      <c r="AO123" s="22">
        <f t="shared" si="54"/>
        <v>6.1702127659574471</v>
      </c>
      <c r="AP123" s="22">
        <f t="shared" si="55"/>
        <v>1.0885885885885884</v>
      </c>
      <c r="AQ123" s="22">
        <f t="shared" si="56"/>
        <v>16.554054054054053</v>
      </c>
      <c r="AR123" s="22">
        <f t="shared" si="63"/>
        <v>27.763863878234886</v>
      </c>
      <c r="AS123" s="22">
        <f t="shared" si="42"/>
        <v>0.61857313303839379</v>
      </c>
      <c r="AT123" s="22">
        <f t="shared" si="68"/>
        <v>262.11676876959473</v>
      </c>
      <c r="AU123" s="22">
        <f t="shared" si="51"/>
        <v>262.11676876959473</v>
      </c>
      <c r="AV123" s="1">
        <v>0.69299999999999995</v>
      </c>
      <c r="AW123" s="25">
        <f t="shared" si="36"/>
        <v>44013</v>
      </c>
      <c r="AX123" s="25">
        <f t="shared" si="37"/>
        <v>44019</v>
      </c>
      <c r="AY123" s="3">
        <v>0.98850000000000005</v>
      </c>
      <c r="AZ123" s="3">
        <v>2.8299999999999999E-2</v>
      </c>
      <c r="BA123" s="11">
        <f t="shared" si="6"/>
        <v>24.487632508833922</v>
      </c>
      <c r="BB123" s="3">
        <v>0.95699999999999996</v>
      </c>
      <c r="BC123" s="3">
        <v>1.4500000000000001E-2</v>
      </c>
      <c r="BD123" s="11">
        <f t="shared" si="69"/>
        <v>47.793103448275858</v>
      </c>
      <c r="BE123" s="6">
        <v>44019</v>
      </c>
      <c r="BF123" s="2">
        <f t="shared" si="34"/>
        <v>5914</v>
      </c>
      <c r="BG123" s="2">
        <f t="shared" si="35"/>
        <v>250</v>
      </c>
    </row>
    <row r="124" spans="1:59" x14ac:dyDescent="0.25">
      <c r="B124" s="76">
        <v>7</v>
      </c>
      <c r="C124" s="76">
        <v>8</v>
      </c>
      <c r="D124" s="76">
        <v>123</v>
      </c>
      <c r="E124" s="94">
        <v>44020</v>
      </c>
      <c r="F124" s="11">
        <v>3467</v>
      </c>
      <c r="J124" s="11">
        <f t="shared" si="44"/>
        <v>3467</v>
      </c>
      <c r="K124" s="3">
        <v>188</v>
      </c>
      <c r="L124" s="3">
        <f t="shared" si="32"/>
        <v>188</v>
      </c>
      <c r="N124" s="3">
        <f t="shared" si="45"/>
        <v>18345</v>
      </c>
      <c r="O124" s="11">
        <f t="shared" si="52"/>
        <v>18345</v>
      </c>
      <c r="P124" s="3">
        <f t="shared" si="46"/>
        <v>1113</v>
      </c>
      <c r="R124" s="3">
        <f>(P124/N124)*100</f>
        <v>6.0670482420278002</v>
      </c>
      <c r="S124" s="3">
        <f t="shared" si="49"/>
        <v>6.0670482420278002</v>
      </c>
      <c r="T124" s="3">
        <f t="shared" si="65"/>
        <v>6102</v>
      </c>
      <c r="U124" s="3">
        <v>483</v>
      </c>
      <c r="V124" s="3">
        <v>32</v>
      </c>
      <c r="W124" s="3">
        <f t="shared" si="50"/>
        <v>451</v>
      </c>
      <c r="X124" s="3">
        <f t="shared" si="67"/>
        <v>4</v>
      </c>
      <c r="Y124" s="2">
        <f t="shared" si="38"/>
        <v>1988</v>
      </c>
      <c r="Z124" s="2">
        <f>SUM(X111:X124)</f>
        <v>46</v>
      </c>
      <c r="AA124" s="19">
        <f>(Z124/Y124)*100</f>
        <v>2.3138832997987926</v>
      </c>
      <c r="AB124" s="3">
        <v>254</v>
      </c>
      <c r="AC124" s="3">
        <f>AH124-AH123</f>
        <v>37</v>
      </c>
      <c r="AD124" s="3">
        <f>SUM(AC111:AC124)</f>
        <v>820</v>
      </c>
      <c r="AE124" s="3">
        <f>AD124+Z124</f>
        <v>866</v>
      </c>
      <c r="AF124" s="3">
        <f>(Z124/AE124)*100</f>
        <v>5.3117782909930717</v>
      </c>
      <c r="AG124" s="3">
        <f>Y124/AD124</f>
        <v>2.424390243902439</v>
      </c>
      <c r="AH124" s="3">
        <v>3037</v>
      </c>
      <c r="AI124" s="3">
        <f>T124-AH124-AB124</f>
        <v>2811</v>
      </c>
      <c r="AJ124" s="1">
        <v>9</v>
      </c>
      <c r="AL124" s="3">
        <f t="shared" si="58"/>
        <v>2328</v>
      </c>
      <c r="AM124" s="22">
        <f t="shared" si="64"/>
        <v>4.162569649295313</v>
      </c>
      <c r="AN124" s="22">
        <f t="shared" ref="AN124:AN155" si="70">(U124/AI124)*100</f>
        <v>17.182497331910351</v>
      </c>
      <c r="AO124" s="22">
        <f t="shared" ref="AO124:AO155" si="71">(V124/U124)*100</f>
        <v>6.625258799171843</v>
      </c>
      <c r="AP124" s="22">
        <f t="shared" ref="AP124:AP155" si="72">(V124/AI124)*100</f>
        <v>1.1383849163998576</v>
      </c>
      <c r="AQ124" s="22">
        <f t="shared" ref="AQ124:AQ155" si="73">(W124/AI124)*100</f>
        <v>16.044112415510494</v>
      </c>
      <c r="AR124" s="22">
        <f t="shared" si="63"/>
        <v>28.598218336751788</v>
      </c>
      <c r="AS124" s="22">
        <f t="shared" si="42"/>
        <v>0.6617293981340957</v>
      </c>
      <c r="AT124" s="22">
        <f t="shared" si="68"/>
        <v>263.90056106021711</v>
      </c>
      <c r="AU124" s="22">
        <f t="shared" si="51"/>
        <v>263.90056106021711</v>
      </c>
      <c r="AV124" s="1">
        <v>0.69299999999999995</v>
      </c>
      <c r="AW124" s="25">
        <f t="shared" si="36"/>
        <v>44014</v>
      </c>
      <c r="AX124" s="25">
        <f t="shared" si="37"/>
        <v>44020</v>
      </c>
      <c r="AY124" s="3">
        <v>0.99029999999999996</v>
      </c>
      <c r="AZ124" s="3">
        <v>2.7300000000000001E-2</v>
      </c>
      <c r="BA124" s="11">
        <f t="shared" si="6"/>
        <v>25.384615384615383</v>
      </c>
      <c r="BB124" s="3">
        <v>0.97760000000000002</v>
      </c>
      <c r="BC124" s="3">
        <v>1.6199999999999999E-2</v>
      </c>
      <c r="BD124" s="11">
        <f t="shared" si="69"/>
        <v>42.777777777777779</v>
      </c>
      <c r="BE124" s="6">
        <f t="shared" ref="BE124:BE187" si="74">BE123+1</f>
        <v>44020</v>
      </c>
      <c r="BF124" s="2">
        <f t="shared" si="34"/>
        <v>6102</v>
      </c>
      <c r="BG124" s="2">
        <f t="shared" si="35"/>
        <v>254</v>
      </c>
    </row>
    <row r="125" spans="1:59" x14ac:dyDescent="0.25">
      <c r="B125" s="76">
        <v>7</v>
      </c>
      <c r="C125" s="76">
        <v>9</v>
      </c>
      <c r="D125" s="76">
        <v>124</v>
      </c>
      <c r="E125" s="94">
        <v>44021</v>
      </c>
      <c r="F125" s="11">
        <v>4286</v>
      </c>
      <c r="J125" s="11">
        <f t="shared" si="44"/>
        <v>4286</v>
      </c>
      <c r="K125" s="3">
        <v>240</v>
      </c>
      <c r="L125" s="3">
        <f t="shared" si="32"/>
        <v>240</v>
      </c>
      <c r="N125" s="3">
        <f t="shared" si="45"/>
        <v>19735</v>
      </c>
      <c r="O125" s="11">
        <f t="shared" si="52"/>
        <v>19735</v>
      </c>
      <c r="P125" s="3">
        <f t="shared" si="46"/>
        <v>1188</v>
      </c>
      <c r="R125" s="3">
        <f t="shared" ref="R125:R153" si="75">(P125/N125)*100</f>
        <v>6.0197618444388148</v>
      </c>
      <c r="S125" s="3">
        <f t="shared" si="49"/>
        <v>6.0197618444388148</v>
      </c>
      <c r="T125" s="3">
        <f t="shared" si="65"/>
        <v>6342</v>
      </c>
      <c r="U125" s="3">
        <v>498</v>
      </c>
      <c r="V125" s="3">
        <v>29</v>
      </c>
      <c r="W125" s="3">
        <f t="shared" si="50"/>
        <v>469</v>
      </c>
      <c r="X125" s="3">
        <f t="shared" si="67"/>
        <v>5</v>
      </c>
      <c r="Y125" s="2">
        <f t="shared" si="38"/>
        <v>2100</v>
      </c>
      <c r="Z125" s="2">
        <f>SUM(X112:X125)</f>
        <v>50</v>
      </c>
      <c r="AA125" s="19">
        <f>(Z125/Y125)*100</f>
        <v>2.3809523809523809</v>
      </c>
      <c r="AB125" s="3">
        <v>259</v>
      </c>
      <c r="AC125" s="3">
        <f>AH125-AH124</f>
        <v>129</v>
      </c>
      <c r="AD125" s="3">
        <f>SUM(AC112:AC125)</f>
        <v>903</v>
      </c>
      <c r="AE125" s="3">
        <f>AD125+Z125</f>
        <v>953</v>
      </c>
      <c r="AF125" s="3">
        <f>(Z125/AE125)*100</f>
        <v>5.2465897166841549</v>
      </c>
      <c r="AG125" s="3">
        <f>Y125/AD125</f>
        <v>2.3255813953488373</v>
      </c>
      <c r="AH125" s="3">
        <v>3166</v>
      </c>
      <c r="AI125" s="3">
        <f>T125-AH125-AB125</f>
        <v>2917</v>
      </c>
      <c r="AJ125" s="1">
        <v>11</v>
      </c>
      <c r="AL125" s="3">
        <f t="shared" si="58"/>
        <v>2419</v>
      </c>
      <c r="AM125" s="22">
        <f t="shared" si="64"/>
        <v>4.0838852097130243</v>
      </c>
      <c r="AN125" s="22">
        <f t="shared" si="70"/>
        <v>17.072334590332535</v>
      </c>
      <c r="AO125" s="22">
        <f t="shared" si="71"/>
        <v>5.8232931726907635</v>
      </c>
      <c r="AP125" s="22">
        <f t="shared" si="72"/>
        <v>0.99417209461775802</v>
      </c>
      <c r="AQ125" s="22">
        <f t="shared" si="73"/>
        <v>16.078162495714775</v>
      </c>
      <c r="AR125" s="22">
        <f t="shared" si="63"/>
        <v>30.209385566991326</v>
      </c>
      <c r="AS125" s="22">
        <f t="shared" si="42"/>
        <v>0.71927108492836489</v>
      </c>
      <c r="AT125" s="22">
        <f t="shared" si="68"/>
        <v>283.89629722122567</v>
      </c>
      <c r="AU125" s="22">
        <f t="shared" si="51"/>
        <v>283.89629722122567</v>
      </c>
      <c r="AV125" s="1">
        <v>0.69299999999999995</v>
      </c>
      <c r="AW125" s="25">
        <f t="shared" si="36"/>
        <v>44015</v>
      </c>
      <c r="AX125" s="25">
        <f t="shared" si="37"/>
        <v>44021</v>
      </c>
      <c r="AY125" s="3">
        <v>0.98770000000000002</v>
      </c>
      <c r="AZ125" s="3">
        <v>2.7799999999999998E-2</v>
      </c>
      <c r="BA125" s="11">
        <f t="shared" si="6"/>
        <v>24.928057553956833</v>
      </c>
      <c r="BB125" s="3">
        <v>0.99</v>
      </c>
      <c r="BC125" s="3">
        <v>1.7500000000000002E-2</v>
      </c>
      <c r="BD125" s="11">
        <f t="shared" si="69"/>
        <v>39.599999999999994</v>
      </c>
      <c r="BE125" s="6">
        <f t="shared" si="74"/>
        <v>44021</v>
      </c>
      <c r="BF125" s="2">
        <f t="shared" si="34"/>
        <v>6342</v>
      </c>
      <c r="BG125" s="2">
        <f t="shared" si="35"/>
        <v>259</v>
      </c>
    </row>
    <row r="126" spans="1:59" x14ac:dyDescent="0.25">
      <c r="B126" s="76">
        <v>7</v>
      </c>
      <c r="C126" s="76">
        <v>10</v>
      </c>
      <c r="D126" s="76">
        <v>125</v>
      </c>
      <c r="E126" s="94">
        <v>44022</v>
      </c>
      <c r="F126" s="11">
        <v>3686</v>
      </c>
      <c r="J126" s="11">
        <f t="shared" si="44"/>
        <v>3686</v>
      </c>
      <c r="K126" s="3">
        <v>330</v>
      </c>
      <c r="L126" s="3">
        <f t="shared" si="32"/>
        <v>330</v>
      </c>
      <c r="N126" s="3">
        <f t="shared" si="45"/>
        <v>20266</v>
      </c>
      <c r="O126" s="11">
        <f t="shared" si="52"/>
        <v>20266</v>
      </c>
      <c r="P126" s="3">
        <f t="shared" si="46"/>
        <v>1357</v>
      </c>
      <c r="R126" s="3">
        <f t="shared" si="75"/>
        <v>6.6959439455245242</v>
      </c>
      <c r="S126" s="3">
        <f t="shared" si="49"/>
        <v>6.6959439455245242</v>
      </c>
      <c r="T126" s="3">
        <f t="shared" si="65"/>
        <v>6672</v>
      </c>
      <c r="U126" s="3">
        <v>525</v>
      </c>
      <c r="V126" s="3">
        <v>28</v>
      </c>
      <c r="W126" s="3">
        <f t="shared" si="50"/>
        <v>497</v>
      </c>
      <c r="X126" s="3">
        <f t="shared" si="67"/>
        <v>3</v>
      </c>
      <c r="Y126" s="2">
        <f t="shared" si="38"/>
        <v>2264</v>
      </c>
      <c r="Z126" s="2">
        <f>SUM(X113:X126)</f>
        <v>51</v>
      </c>
      <c r="AA126" s="19">
        <f>(Z126/Y126)*100</f>
        <v>2.2526501766784452</v>
      </c>
      <c r="AB126" s="3">
        <v>262</v>
      </c>
      <c r="AC126" s="3">
        <f>AH126-AH125</f>
        <v>63</v>
      </c>
      <c r="AD126" s="3">
        <f>SUM(AC113:AC126)</f>
        <v>859</v>
      </c>
      <c r="AE126" s="3">
        <f>AD126+Z126</f>
        <v>910</v>
      </c>
      <c r="AF126" s="3">
        <f>(Z126/AE126)*100</f>
        <v>5.6043956043956049</v>
      </c>
      <c r="AG126" s="3">
        <f>Y126/AD126</f>
        <v>2.6356228172293363</v>
      </c>
      <c r="AH126" s="3">
        <v>3229</v>
      </c>
      <c r="AI126" s="3">
        <f>T126-AH126-AB126</f>
        <v>3181</v>
      </c>
      <c r="AJ126" s="1">
        <v>14</v>
      </c>
      <c r="AL126" s="3">
        <f t="shared" ref="AL126:AL157" si="76">AI126-U126</f>
        <v>2656</v>
      </c>
      <c r="AM126" s="22">
        <f t="shared" si="64"/>
        <v>3.9268585131894485</v>
      </c>
      <c r="AN126" s="22">
        <f t="shared" si="70"/>
        <v>16.504243948443886</v>
      </c>
      <c r="AO126" s="3">
        <f t="shared" si="71"/>
        <v>5.3333333333333339</v>
      </c>
      <c r="AP126" s="22">
        <f t="shared" si="72"/>
        <v>0.88022634391700727</v>
      </c>
      <c r="AQ126" s="22">
        <f t="shared" si="73"/>
        <v>15.62401760452688</v>
      </c>
      <c r="AR126" s="22">
        <f t="shared" si="63"/>
        <v>32.568594725556366</v>
      </c>
      <c r="AS126" s="22">
        <f t="shared" si="42"/>
        <v>0.73365650662693216</v>
      </c>
      <c r="AT126" s="22">
        <f t="shared" si="68"/>
        <v>291.53495614316489</v>
      </c>
      <c r="AU126" s="22">
        <f t="shared" si="51"/>
        <v>291.53495614316489</v>
      </c>
      <c r="AV126" s="1">
        <v>0.69299999999999995</v>
      </c>
      <c r="AW126" s="25">
        <f t="shared" si="36"/>
        <v>44016</v>
      </c>
      <c r="AX126" s="25">
        <f t="shared" si="37"/>
        <v>44022</v>
      </c>
      <c r="AY126" s="3">
        <v>0.97089999999999999</v>
      </c>
      <c r="AZ126" s="3">
        <v>3.09E-2</v>
      </c>
      <c r="BA126" s="11">
        <f t="shared" si="6"/>
        <v>22.427184466019416</v>
      </c>
      <c r="BB126" s="3">
        <v>0.99419999999999997</v>
      </c>
      <c r="BC126" s="3">
        <v>1.61E-2</v>
      </c>
      <c r="BD126" s="11">
        <f t="shared" si="69"/>
        <v>43.043478260869563</v>
      </c>
      <c r="BE126" s="6">
        <f t="shared" si="74"/>
        <v>44022</v>
      </c>
      <c r="BF126" s="2">
        <f t="shared" si="34"/>
        <v>6672</v>
      </c>
      <c r="BG126" s="2">
        <f t="shared" si="35"/>
        <v>262</v>
      </c>
    </row>
    <row r="127" spans="1:59" x14ac:dyDescent="0.25">
      <c r="B127" s="76">
        <v>7</v>
      </c>
      <c r="C127" s="76">
        <v>11</v>
      </c>
      <c r="D127" s="76">
        <v>126</v>
      </c>
      <c r="E127" s="94">
        <v>44023</v>
      </c>
      <c r="F127" s="11">
        <v>4540</v>
      </c>
      <c r="J127" s="11">
        <f t="shared" si="44"/>
        <v>4540</v>
      </c>
      <c r="K127" s="3">
        <v>292</v>
      </c>
      <c r="L127" s="3">
        <f t="shared" si="32"/>
        <v>292</v>
      </c>
      <c r="N127" s="3">
        <f t="shared" si="45"/>
        <v>22268</v>
      </c>
      <c r="O127" s="11">
        <f t="shared" si="52"/>
        <v>22268</v>
      </c>
      <c r="P127" s="3">
        <f t="shared" si="46"/>
        <v>1467</v>
      </c>
      <c r="R127" s="3">
        <f t="shared" si="75"/>
        <v>6.5879288665349378</v>
      </c>
      <c r="S127" s="3">
        <f t="shared" si="49"/>
        <v>6.5879288665349378</v>
      </c>
      <c r="T127" s="3">
        <f t="shared" si="65"/>
        <v>6964</v>
      </c>
      <c r="U127" s="3">
        <v>516</v>
      </c>
      <c r="V127" s="3">
        <v>32</v>
      </c>
      <c r="W127" s="3">
        <f t="shared" si="50"/>
        <v>484</v>
      </c>
      <c r="X127" s="3">
        <f t="shared" ref="X127:X154" si="77">AB127-AB126</f>
        <v>5</v>
      </c>
      <c r="Y127" s="2">
        <f t="shared" si="38"/>
        <v>2451</v>
      </c>
      <c r="Z127" s="2">
        <f t="shared" ref="Z127:Z154" si="78">SUM(X114:X127)</f>
        <v>52</v>
      </c>
      <c r="AA127" s="19">
        <f t="shared" ref="AA127:AA154" si="79">(Z127/Y127)*100</f>
        <v>2.1215830273357814</v>
      </c>
      <c r="AB127" s="3">
        <v>267</v>
      </c>
      <c r="AC127" s="3">
        <f t="shared" ref="AC127:AC154" si="80">AH127-AH126</f>
        <v>79</v>
      </c>
      <c r="AD127" s="3">
        <f t="shared" ref="AD127:AD154" si="81">SUM(AC114:AC127)</f>
        <v>851</v>
      </c>
      <c r="AE127" s="3">
        <f t="shared" ref="AE127:AE154" si="82">AD127+Z127</f>
        <v>903</v>
      </c>
      <c r="AF127" s="3">
        <f t="shared" ref="AF127:AF154" si="83">(Z127/AE127)*100</f>
        <v>5.7585825027685491</v>
      </c>
      <c r="AG127" s="3">
        <f t="shared" ref="AG127:AG154" si="84">Y127/AD127</f>
        <v>2.8801410105757932</v>
      </c>
      <c r="AH127" s="3">
        <v>3308</v>
      </c>
      <c r="AI127" s="3">
        <f t="shared" ref="AI127:AI153" si="85">T127-AH127-AB127</f>
        <v>3389</v>
      </c>
      <c r="AJ127" s="1">
        <v>14</v>
      </c>
      <c r="AL127" s="3">
        <f t="shared" si="76"/>
        <v>2873</v>
      </c>
      <c r="AM127" s="22">
        <f t="shared" si="64"/>
        <v>3.8340034462952324</v>
      </c>
      <c r="AN127" s="22">
        <f t="shared" si="70"/>
        <v>15.225730303924461</v>
      </c>
      <c r="AO127" s="3">
        <f t="shared" si="71"/>
        <v>6.2015503875968996</v>
      </c>
      <c r="AP127" s="22">
        <f t="shared" si="72"/>
        <v>0.94423133667748593</v>
      </c>
      <c r="AQ127" s="22">
        <f t="shared" si="73"/>
        <v>14.281498967246975</v>
      </c>
      <c r="AR127" s="22">
        <f t="shared" si="63"/>
        <v>35.258668583188452</v>
      </c>
      <c r="AS127" s="22">
        <f t="shared" si="42"/>
        <v>0.74804192832549954</v>
      </c>
      <c r="AT127" s="22">
        <f t="shared" si="68"/>
        <v>320.33457038369659</v>
      </c>
      <c r="AU127" s="22">
        <f t="shared" si="51"/>
        <v>320.33457038369659</v>
      </c>
      <c r="AV127" s="1">
        <v>0.69299999999999995</v>
      </c>
      <c r="AW127" s="25">
        <f t="shared" si="36"/>
        <v>44017</v>
      </c>
      <c r="AX127" s="25">
        <f t="shared" si="37"/>
        <v>44023</v>
      </c>
      <c r="AY127" s="3">
        <v>0.97219999999999995</v>
      </c>
      <c r="AZ127" s="3">
        <v>3.5099999999999999E-2</v>
      </c>
      <c r="BA127" s="11">
        <f t="shared" si="6"/>
        <v>19.743589743589741</v>
      </c>
      <c r="BB127" s="3">
        <v>0.99719999999999998</v>
      </c>
      <c r="BC127" s="3">
        <v>1.67E-2</v>
      </c>
      <c r="BD127" s="11">
        <f t="shared" si="69"/>
        <v>41.49700598802395</v>
      </c>
      <c r="BE127" s="6">
        <f t="shared" si="74"/>
        <v>44023</v>
      </c>
      <c r="BF127" s="2">
        <f t="shared" si="34"/>
        <v>6964</v>
      </c>
      <c r="BG127" s="2">
        <f t="shared" si="35"/>
        <v>267</v>
      </c>
    </row>
    <row r="128" spans="1:59" s="46" customFormat="1" x14ac:dyDescent="0.25">
      <c r="A128" s="53" t="s">
        <v>57</v>
      </c>
      <c r="B128" s="77">
        <v>7</v>
      </c>
      <c r="C128" s="77">
        <v>12</v>
      </c>
      <c r="D128" s="77">
        <v>127</v>
      </c>
      <c r="E128" s="93">
        <v>44024</v>
      </c>
      <c r="F128" s="51">
        <v>2806</v>
      </c>
      <c r="G128" s="51"/>
      <c r="H128" s="51"/>
      <c r="I128" s="51"/>
      <c r="J128" s="51">
        <f t="shared" si="44"/>
        <v>2806</v>
      </c>
      <c r="K128" s="46">
        <v>211</v>
      </c>
      <c r="L128" s="46">
        <f>T128-T127</f>
        <v>211</v>
      </c>
      <c r="M128" s="36">
        <f>SUM(K122:K128)</f>
        <v>1498</v>
      </c>
      <c r="N128" s="46">
        <f t="shared" si="45"/>
        <v>22483</v>
      </c>
      <c r="O128" s="51">
        <f t="shared" si="52"/>
        <v>22483</v>
      </c>
      <c r="P128" s="46">
        <f t="shared" si="46"/>
        <v>1498</v>
      </c>
      <c r="Q128" s="36">
        <f>SUM(X122:X128)</f>
        <v>26</v>
      </c>
      <c r="R128" s="46">
        <f t="shared" si="75"/>
        <v>6.6628119023262018</v>
      </c>
      <c r="S128" s="46">
        <f t="shared" si="49"/>
        <v>6.6628119023262018</v>
      </c>
      <c r="T128" s="46">
        <f t="shared" si="65"/>
        <v>7175</v>
      </c>
      <c r="U128" s="46">
        <v>532</v>
      </c>
      <c r="V128" s="46">
        <v>33</v>
      </c>
      <c r="W128" s="46">
        <f t="shared" si="50"/>
        <v>499</v>
      </c>
      <c r="X128" s="46">
        <f t="shared" si="77"/>
        <v>0</v>
      </c>
      <c r="Y128" s="36">
        <f t="shared" si="38"/>
        <v>2550</v>
      </c>
      <c r="Z128" s="36">
        <f t="shared" si="78"/>
        <v>51</v>
      </c>
      <c r="AA128" s="39">
        <f t="shared" si="79"/>
        <v>2</v>
      </c>
      <c r="AB128" s="46">
        <v>267</v>
      </c>
      <c r="AC128" s="46">
        <f t="shared" si="80"/>
        <v>3</v>
      </c>
      <c r="AD128" s="46">
        <f t="shared" si="81"/>
        <v>836</v>
      </c>
      <c r="AE128" s="46">
        <f t="shared" si="82"/>
        <v>887</v>
      </c>
      <c r="AF128" s="46">
        <f t="shared" si="83"/>
        <v>5.7497181510710256</v>
      </c>
      <c r="AG128" s="46">
        <f t="shared" si="84"/>
        <v>3.0502392344497609</v>
      </c>
      <c r="AH128" s="46">
        <v>3311</v>
      </c>
      <c r="AI128" s="46">
        <f t="shared" si="85"/>
        <v>3597</v>
      </c>
      <c r="AJ128" s="47">
        <v>2</v>
      </c>
      <c r="AL128" s="46">
        <f t="shared" si="76"/>
        <v>3065</v>
      </c>
      <c r="AM128" s="41">
        <f t="shared" si="64"/>
        <v>3.7212543554006965</v>
      </c>
      <c r="AN128" s="41">
        <f t="shared" si="70"/>
        <v>14.79010286349736</v>
      </c>
      <c r="AO128" s="46">
        <f t="shared" si="71"/>
        <v>6.2030075187969924</v>
      </c>
      <c r="AP128" s="41">
        <f t="shared" si="72"/>
        <v>0.91743119266055051</v>
      </c>
      <c r="AQ128" s="41">
        <f t="shared" si="73"/>
        <v>13.872671670836809</v>
      </c>
      <c r="AR128" s="41">
        <f t="shared" si="63"/>
        <v>36.682825331346613</v>
      </c>
      <c r="AS128" s="41">
        <f t="shared" si="42"/>
        <v>0.73365650662693216</v>
      </c>
      <c r="AT128" s="41">
        <f t="shared" si="68"/>
        <v>323.42743604888858</v>
      </c>
      <c r="AU128" s="22">
        <f t="shared" si="51"/>
        <v>323.42743604888858</v>
      </c>
      <c r="AV128" s="47">
        <v>0.69299999999999995</v>
      </c>
      <c r="AW128" s="48">
        <f t="shared" si="36"/>
        <v>44018</v>
      </c>
      <c r="AX128" s="48">
        <f t="shared" si="37"/>
        <v>44024</v>
      </c>
      <c r="AY128" s="46">
        <v>0.99339999999999995</v>
      </c>
      <c r="AZ128" s="46">
        <v>3.8800000000000001E-2</v>
      </c>
      <c r="BA128" s="51">
        <f t="shared" si="6"/>
        <v>17.86082474226804</v>
      </c>
      <c r="BB128" s="46">
        <v>0.97609999999999997</v>
      </c>
      <c r="BC128" s="46">
        <v>1.46E-2</v>
      </c>
      <c r="BD128" s="51">
        <f t="shared" si="69"/>
        <v>47.465753424657528</v>
      </c>
      <c r="BE128" s="50">
        <f t="shared" si="74"/>
        <v>44024</v>
      </c>
      <c r="BF128" s="36">
        <f t="shared" si="34"/>
        <v>7175</v>
      </c>
      <c r="BG128" s="36">
        <f t="shared" si="35"/>
        <v>267</v>
      </c>
    </row>
    <row r="129" spans="1:59" x14ac:dyDescent="0.25">
      <c r="B129" s="76">
        <v>7</v>
      </c>
      <c r="C129" s="76">
        <v>13</v>
      </c>
      <c r="D129" s="76">
        <v>128</v>
      </c>
      <c r="E129" s="94">
        <f>E128+1</f>
        <v>44025</v>
      </c>
      <c r="F129" s="11">
        <v>1198</v>
      </c>
      <c r="J129" s="11">
        <f t="shared" si="44"/>
        <v>1198</v>
      </c>
      <c r="K129" s="3">
        <v>77</v>
      </c>
      <c r="L129" s="3">
        <f t="shared" ref="L129:L159" si="86">T129-T128</f>
        <v>77</v>
      </c>
      <c r="N129" s="3">
        <f t="shared" si="45"/>
        <v>22758</v>
      </c>
      <c r="O129" s="11">
        <f t="shared" si="52"/>
        <v>22758</v>
      </c>
      <c r="P129" s="3">
        <f t="shared" si="46"/>
        <v>1512</v>
      </c>
      <c r="R129" s="3">
        <f t="shared" si="75"/>
        <v>6.6438175586606905</v>
      </c>
      <c r="S129" s="3">
        <f t="shared" si="49"/>
        <v>6.6438175586606905</v>
      </c>
      <c r="T129" s="3">
        <f t="shared" si="65"/>
        <v>7252</v>
      </c>
      <c r="U129" s="3">
        <v>535</v>
      </c>
      <c r="V129" s="3">
        <v>33</v>
      </c>
      <c r="W129" s="3">
        <f t="shared" si="50"/>
        <v>502</v>
      </c>
      <c r="X129" s="3">
        <f t="shared" si="77"/>
        <v>1</v>
      </c>
      <c r="Y129" s="2">
        <f t="shared" si="38"/>
        <v>2561</v>
      </c>
      <c r="Z129" s="2">
        <f t="shared" si="78"/>
        <v>49</v>
      </c>
      <c r="AA129" s="19">
        <f t="shared" si="79"/>
        <v>1.9133151112846545</v>
      </c>
      <c r="AB129" s="3">
        <v>268</v>
      </c>
      <c r="AC129" s="3">
        <f t="shared" si="80"/>
        <v>8</v>
      </c>
      <c r="AD129" s="3">
        <f t="shared" si="81"/>
        <v>811</v>
      </c>
      <c r="AE129" s="3">
        <f t="shared" si="82"/>
        <v>860</v>
      </c>
      <c r="AF129" s="3">
        <f t="shared" si="83"/>
        <v>5.6976744186046515</v>
      </c>
      <c r="AG129" s="3">
        <f t="shared" si="84"/>
        <v>3.1578298397040689</v>
      </c>
      <c r="AH129" s="3">
        <v>3319</v>
      </c>
      <c r="AI129" s="3">
        <f t="shared" si="85"/>
        <v>3665</v>
      </c>
      <c r="AJ129" s="1">
        <v>5</v>
      </c>
      <c r="AL129" s="3">
        <f t="shared" si="76"/>
        <v>3130</v>
      </c>
      <c r="AM129" s="22">
        <f t="shared" si="64"/>
        <v>3.6955322669608384</v>
      </c>
      <c r="AN129" s="22">
        <f t="shared" si="70"/>
        <v>14.597544338335608</v>
      </c>
      <c r="AO129" s="3">
        <f t="shared" si="71"/>
        <v>6.1682242990654199</v>
      </c>
      <c r="AP129" s="22">
        <f t="shared" si="72"/>
        <v>0.90040927694406547</v>
      </c>
      <c r="AQ129" s="22">
        <f t="shared" si="73"/>
        <v>13.697135061391542</v>
      </c>
      <c r="AR129" s="22">
        <f t="shared" si="63"/>
        <v>36.84106497003085</v>
      </c>
      <c r="AS129" s="22">
        <f t="shared" si="42"/>
        <v>0.70488566322979762</v>
      </c>
      <c r="AT129" s="22">
        <f t="shared" si="68"/>
        <v>327.38342701599458</v>
      </c>
      <c r="AU129" s="22">
        <f t="shared" si="51"/>
        <v>327.38342701599458</v>
      </c>
      <c r="AV129" s="1">
        <v>0.69299999999999995</v>
      </c>
      <c r="AW129" s="25">
        <f t="shared" si="36"/>
        <v>44019</v>
      </c>
      <c r="AX129" s="25">
        <f t="shared" si="37"/>
        <v>44025</v>
      </c>
      <c r="AY129" s="3">
        <v>0.98009999999999997</v>
      </c>
      <c r="AZ129" s="3">
        <v>3.6799999999999999E-2</v>
      </c>
      <c r="BA129" s="11">
        <f t="shared" si="6"/>
        <v>18.831521739130434</v>
      </c>
      <c r="BB129" s="3">
        <v>0.93189999999999995</v>
      </c>
      <c r="BC129" s="3">
        <v>1.21E-2</v>
      </c>
      <c r="BD129" s="11">
        <f t="shared" si="69"/>
        <v>57.272727272727273</v>
      </c>
      <c r="BE129" s="6">
        <f t="shared" si="74"/>
        <v>44025</v>
      </c>
      <c r="BF129" s="2">
        <f t="shared" si="34"/>
        <v>7252</v>
      </c>
      <c r="BG129" s="2">
        <f t="shared" si="35"/>
        <v>268</v>
      </c>
    </row>
    <row r="130" spans="1:59" x14ac:dyDescent="0.25">
      <c r="B130" s="76">
        <v>7</v>
      </c>
      <c r="C130" s="76">
        <v>14</v>
      </c>
      <c r="D130" s="76">
        <v>129</v>
      </c>
      <c r="E130" s="94">
        <f>E129+1</f>
        <v>44026</v>
      </c>
      <c r="F130" s="11">
        <v>3341</v>
      </c>
      <c r="J130" s="11">
        <f t="shared" si="44"/>
        <v>3341</v>
      </c>
      <c r="K130" s="3">
        <v>159</v>
      </c>
      <c r="L130" s="3">
        <f t="shared" si="86"/>
        <v>159</v>
      </c>
      <c r="N130" s="3">
        <f t="shared" si="45"/>
        <v>23324</v>
      </c>
      <c r="O130" s="11">
        <f t="shared" si="52"/>
        <v>23324</v>
      </c>
      <c r="P130" s="3">
        <f t="shared" si="46"/>
        <v>1497</v>
      </c>
      <c r="R130" s="3">
        <f t="shared" si="75"/>
        <v>6.4182815983536274</v>
      </c>
      <c r="S130" s="3">
        <f t="shared" si="49"/>
        <v>6.4182815983536274</v>
      </c>
      <c r="T130" s="3">
        <f t="shared" si="65"/>
        <v>7411</v>
      </c>
      <c r="U130" s="3">
        <v>529</v>
      </c>
      <c r="V130" s="3">
        <v>29</v>
      </c>
      <c r="W130" s="3">
        <f t="shared" si="50"/>
        <v>500</v>
      </c>
      <c r="X130" s="3">
        <f t="shared" si="77"/>
        <v>8</v>
      </c>
      <c r="Y130" s="2">
        <f t="shared" si="38"/>
        <v>2580</v>
      </c>
      <c r="Z130" s="2">
        <f t="shared" si="78"/>
        <v>53</v>
      </c>
      <c r="AA130" s="19">
        <f t="shared" si="79"/>
        <v>2.054263565891473</v>
      </c>
      <c r="AB130" s="3">
        <v>276</v>
      </c>
      <c r="AC130" s="3">
        <f t="shared" si="80"/>
        <v>198</v>
      </c>
      <c r="AD130" s="3">
        <f t="shared" si="81"/>
        <v>935</v>
      </c>
      <c r="AE130" s="3">
        <f t="shared" si="82"/>
        <v>988</v>
      </c>
      <c r="AF130" s="3">
        <f t="shared" si="83"/>
        <v>5.3643724696356276</v>
      </c>
      <c r="AG130" s="3">
        <f t="shared" si="84"/>
        <v>2.7593582887700534</v>
      </c>
      <c r="AH130" s="3">
        <v>3517</v>
      </c>
      <c r="AI130" s="3">
        <f t="shared" si="85"/>
        <v>3618</v>
      </c>
      <c r="AJ130" s="1">
        <v>18</v>
      </c>
      <c r="AL130" s="3">
        <f t="shared" si="76"/>
        <v>3089</v>
      </c>
      <c r="AM130" s="22">
        <f t="shared" si="64"/>
        <v>3.7241937660234785</v>
      </c>
      <c r="AN130" s="22">
        <f t="shared" si="70"/>
        <v>14.621337755666113</v>
      </c>
      <c r="AO130" s="3">
        <f t="shared" si="71"/>
        <v>5.4820415879017013</v>
      </c>
      <c r="AP130" s="22">
        <f t="shared" si="72"/>
        <v>0.80154781647318962</v>
      </c>
      <c r="AQ130" s="22">
        <f t="shared" si="73"/>
        <v>13.819789939192924</v>
      </c>
      <c r="AR130" s="22">
        <f t="shared" si="63"/>
        <v>37.114387982303633</v>
      </c>
      <c r="AS130" s="22">
        <f t="shared" si="42"/>
        <v>0.76242735002406681</v>
      </c>
      <c r="AT130" s="22">
        <f t="shared" si="68"/>
        <v>335.52557569738366</v>
      </c>
      <c r="AU130" s="22">
        <f t="shared" si="51"/>
        <v>335.52557569738366</v>
      </c>
      <c r="AV130" s="1">
        <v>0.69299999999999995</v>
      </c>
      <c r="AW130" s="25">
        <f t="shared" si="36"/>
        <v>44020</v>
      </c>
      <c r="AX130" s="25">
        <f t="shared" si="37"/>
        <v>44026</v>
      </c>
      <c r="AY130" s="3">
        <v>0.95830000000000004</v>
      </c>
      <c r="AZ130" s="3">
        <v>3.3000000000000002E-2</v>
      </c>
      <c r="BA130" s="2">
        <f t="shared" si="6"/>
        <v>20.999999999999996</v>
      </c>
      <c r="BB130" s="3">
        <v>0.93310000000000004</v>
      </c>
      <c r="BC130" s="3">
        <v>1.2E-2</v>
      </c>
      <c r="BD130" s="11">
        <f t="shared" si="69"/>
        <v>57.749999999999993</v>
      </c>
      <c r="BE130" s="6">
        <f t="shared" si="74"/>
        <v>44026</v>
      </c>
      <c r="BF130" s="2">
        <f t="shared" ref="BF130:BF193" si="87">T130</f>
        <v>7411</v>
      </c>
      <c r="BG130" s="2">
        <f t="shared" ref="BG130:BG193" si="88">AB130</f>
        <v>276</v>
      </c>
    </row>
    <row r="131" spans="1:59" x14ac:dyDescent="0.25">
      <c r="B131" s="76">
        <v>7</v>
      </c>
      <c r="C131" s="76">
        <v>15</v>
      </c>
      <c r="D131" s="76">
        <v>130</v>
      </c>
      <c r="E131" s="94">
        <v>44027</v>
      </c>
      <c r="F131" s="11">
        <v>4885</v>
      </c>
      <c r="J131" s="11">
        <f t="shared" si="44"/>
        <v>4885</v>
      </c>
      <c r="K131" s="3">
        <v>234</v>
      </c>
      <c r="L131" s="3">
        <f t="shared" si="86"/>
        <v>234</v>
      </c>
      <c r="N131" s="3">
        <f t="shared" si="45"/>
        <v>24742</v>
      </c>
      <c r="O131" s="11">
        <f t="shared" si="52"/>
        <v>24742</v>
      </c>
      <c r="P131" s="3">
        <f t="shared" si="46"/>
        <v>1543</v>
      </c>
      <c r="R131" s="3">
        <f t="shared" si="75"/>
        <v>6.2363592272249617</v>
      </c>
      <c r="S131" s="3">
        <f t="shared" si="49"/>
        <v>6.2363592272249617</v>
      </c>
      <c r="T131" s="3">
        <f t="shared" si="65"/>
        <v>7645</v>
      </c>
      <c r="U131" s="3">
        <v>551</v>
      </c>
      <c r="V131" s="3">
        <v>27</v>
      </c>
      <c r="W131" s="3">
        <f t="shared" si="50"/>
        <v>524</v>
      </c>
      <c r="X131" s="3">
        <f t="shared" si="77"/>
        <v>7</v>
      </c>
      <c r="Y131" s="2">
        <f t="shared" si="38"/>
        <v>2656</v>
      </c>
      <c r="Z131" s="2">
        <f t="shared" si="78"/>
        <v>53</v>
      </c>
      <c r="AA131" s="19">
        <f t="shared" si="79"/>
        <v>1.9954819277108431</v>
      </c>
      <c r="AB131" s="3">
        <v>283</v>
      </c>
      <c r="AC131" s="3">
        <f t="shared" si="80"/>
        <v>146</v>
      </c>
      <c r="AD131" s="3">
        <f t="shared" si="81"/>
        <v>987</v>
      </c>
      <c r="AE131" s="3">
        <f t="shared" si="82"/>
        <v>1040</v>
      </c>
      <c r="AF131" s="3">
        <f t="shared" si="83"/>
        <v>5.0961538461538458</v>
      </c>
      <c r="AG131" s="3">
        <f t="shared" si="84"/>
        <v>2.6909827760891591</v>
      </c>
      <c r="AH131" s="3">
        <v>3663</v>
      </c>
      <c r="AI131" s="3">
        <f t="shared" si="85"/>
        <v>3699</v>
      </c>
      <c r="AJ131" s="1">
        <v>7</v>
      </c>
      <c r="AL131" s="3">
        <f t="shared" si="76"/>
        <v>3148</v>
      </c>
      <c r="AM131" s="22">
        <f t="shared" si="64"/>
        <v>3.7017658600392411</v>
      </c>
      <c r="AN131" s="22">
        <f t="shared" si="70"/>
        <v>14.895917815625845</v>
      </c>
      <c r="AO131" s="3">
        <f t="shared" si="71"/>
        <v>4.900181488203267</v>
      </c>
      <c r="AP131" s="22">
        <f t="shared" si="72"/>
        <v>0.72992700729927007</v>
      </c>
      <c r="AQ131" s="22">
        <f t="shared" si="73"/>
        <v>14.165990808326576</v>
      </c>
      <c r="AR131" s="22">
        <f t="shared" si="63"/>
        <v>38.207680031394744</v>
      </c>
      <c r="AS131" s="22">
        <f t="shared" si="42"/>
        <v>0.76242735002406681</v>
      </c>
      <c r="AT131" s="22">
        <f t="shared" si="68"/>
        <v>355.92410366595209</v>
      </c>
      <c r="AU131" s="22">
        <f t="shared" si="51"/>
        <v>355.92410366595209</v>
      </c>
      <c r="AV131" s="1">
        <v>0.69299999999999995</v>
      </c>
      <c r="AW131" s="25">
        <f t="shared" si="36"/>
        <v>44021</v>
      </c>
      <c r="AX131" s="25">
        <f t="shared" si="37"/>
        <v>44027</v>
      </c>
      <c r="AY131" s="3">
        <v>0.95720000000000005</v>
      </c>
      <c r="AZ131" s="3">
        <v>2.9000000000000001E-2</v>
      </c>
      <c r="BA131" s="12">
        <f t="shared" si="6"/>
        <v>23.896551724137929</v>
      </c>
      <c r="BB131" s="3">
        <v>0.90959999999999996</v>
      </c>
      <c r="BC131" s="3">
        <v>1.3299999999999999E-2</v>
      </c>
      <c r="BD131" s="11">
        <f t="shared" si="69"/>
        <v>52.105263157894733</v>
      </c>
      <c r="BE131" s="6">
        <f t="shared" si="74"/>
        <v>44027</v>
      </c>
      <c r="BF131" s="2">
        <f t="shared" si="87"/>
        <v>7645</v>
      </c>
      <c r="BG131" s="2">
        <f t="shared" si="88"/>
        <v>283</v>
      </c>
    </row>
    <row r="132" spans="1:59" x14ac:dyDescent="0.25">
      <c r="B132" s="76">
        <v>7</v>
      </c>
      <c r="C132" s="76">
        <v>16</v>
      </c>
      <c r="D132" s="76">
        <v>131</v>
      </c>
      <c r="E132" s="94">
        <v>44028</v>
      </c>
      <c r="F132" s="11">
        <v>5393</v>
      </c>
      <c r="J132" s="11">
        <f t="shared" si="44"/>
        <v>5393</v>
      </c>
      <c r="K132" s="3">
        <v>232</v>
      </c>
      <c r="L132" s="3">
        <f t="shared" si="86"/>
        <v>232</v>
      </c>
      <c r="N132" s="3">
        <f t="shared" si="45"/>
        <v>25849</v>
      </c>
      <c r="O132" s="11">
        <f t="shared" si="52"/>
        <v>25849</v>
      </c>
      <c r="P132" s="3">
        <f t="shared" si="46"/>
        <v>1535</v>
      </c>
      <c r="R132" s="3">
        <f t="shared" si="75"/>
        <v>5.9383341715346827</v>
      </c>
      <c r="S132" s="3">
        <f t="shared" si="49"/>
        <v>5.9383341715346827</v>
      </c>
      <c r="T132" s="3">
        <f t="shared" si="65"/>
        <v>7877</v>
      </c>
      <c r="U132" s="3">
        <v>575</v>
      </c>
      <c r="V132" s="3">
        <v>28</v>
      </c>
      <c r="W132" s="3">
        <f t="shared" si="50"/>
        <v>547</v>
      </c>
      <c r="X132" s="3">
        <f t="shared" si="77"/>
        <v>6</v>
      </c>
      <c r="Y132" s="2">
        <f t="shared" si="38"/>
        <v>2723</v>
      </c>
      <c r="Z132" s="2">
        <f t="shared" si="78"/>
        <v>57</v>
      </c>
      <c r="AA132" s="19">
        <f t="shared" si="79"/>
        <v>2.0932794711715021</v>
      </c>
      <c r="AB132" s="3">
        <v>289</v>
      </c>
      <c r="AC132" s="3">
        <f t="shared" si="80"/>
        <v>178</v>
      </c>
      <c r="AD132" s="3">
        <f t="shared" si="81"/>
        <v>1119</v>
      </c>
      <c r="AE132" s="3">
        <f t="shared" si="82"/>
        <v>1176</v>
      </c>
      <c r="AF132" s="3">
        <f t="shared" si="83"/>
        <v>4.8469387755102042</v>
      </c>
      <c r="AG132" s="3">
        <f t="shared" si="84"/>
        <v>2.4334226988382484</v>
      </c>
      <c r="AH132" s="3">
        <v>3841</v>
      </c>
      <c r="AI132" s="3">
        <f t="shared" si="85"/>
        <v>3747</v>
      </c>
      <c r="AJ132" s="1">
        <v>6</v>
      </c>
      <c r="AL132" s="3">
        <f t="shared" si="76"/>
        <v>3172</v>
      </c>
      <c r="AM132" s="22">
        <f t="shared" si="64"/>
        <v>3.6689094833058276</v>
      </c>
      <c r="AN132" s="22">
        <f t="shared" si="70"/>
        <v>15.345609821190287</v>
      </c>
      <c r="AO132" s="3">
        <f t="shared" si="71"/>
        <v>4.8695652173913047</v>
      </c>
      <c r="AP132" s="22">
        <f t="shared" si="72"/>
        <v>0.74726447824926601</v>
      </c>
      <c r="AQ132" s="22">
        <f t="shared" si="73"/>
        <v>14.598345342941018</v>
      </c>
      <c r="AR132" s="22">
        <f t="shared" si="63"/>
        <v>39.171503285198753</v>
      </c>
      <c r="AS132" s="22">
        <f t="shared" si="42"/>
        <v>0.81996903681833599</v>
      </c>
      <c r="AT132" s="22">
        <f t="shared" si="68"/>
        <v>371.84876548626607</v>
      </c>
      <c r="AU132" s="22">
        <f t="shared" si="51"/>
        <v>371.84876548626607</v>
      </c>
      <c r="AV132" s="1">
        <v>0.69299999999999995</v>
      </c>
      <c r="AW132" s="25">
        <f t="shared" si="36"/>
        <v>44022</v>
      </c>
      <c r="AX132" s="25">
        <f t="shared" si="37"/>
        <v>44028</v>
      </c>
      <c r="AY132" s="3">
        <v>0.98080000000000001</v>
      </c>
      <c r="AZ132" s="3">
        <v>2.5600000000000001E-2</v>
      </c>
      <c r="BA132" s="12">
        <f t="shared" si="6"/>
        <v>27.070312499999996</v>
      </c>
      <c r="BB132" s="3">
        <v>0.91610000000000003</v>
      </c>
      <c r="BC132" s="3">
        <v>1.5800000000000002E-2</v>
      </c>
      <c r="BD132" s="11">
        <f t="shared" si="69"/>
        <v>43.860759493670876</v>
      </c>
      <c r="BE132" s="6">
        <f t="shared" si="74"/>
        <v>44028</v>
      </c>
      <c r="BF132" s="2">
        <f t="shared" si="87"/>
        <v>7877</v>
      </c>
      <c r="BG132" s="2">
        <f t="shared" si="88"/>
        <v>289</v>
      </c>
    </row>
    <row r="133" spans="1:59" x14ac:dyDescent="0.25">
      <c r="B133" s="76">
        <v>7</v>
      </c>
      <c r="C133" s="76">
        <v>17</v>
      </c>
      <c r="D133" s="76">
        <v>132</v>
      </c>
      <c r="E133" s="94">
        <v>44029</v>
      </c>
      <c r="F133" s="11">
        <v>6526</v>
      </c>
      <c r="J133" s="11">
        <f t="shared" si="44"/>
        <v>6526</v>
      </c>
      <c r="K133" s="3">
        <v>267</v>
      </c>
      <c r="L133" s="3">
        <f t="shared" si="86"/>
        <v>267</v>
      </c>
      <c r="N133" s="3">
        <f t="shared" si="45"/>
        <v>28689</v>
      </c>
      <c r="O133" s="11">
        <f t="shared" si="52"/>
        <v>28689</v>
      </c>
      <c r="P133" s="3">
        <f t="shared" si="46"/>
        <v>1472</v>
      </c>
      <c r="R133" s="3">
        <f t="shared" si="75"/>
        <v>5.1308864024539016</v>
      </c>
      <c r="S133" s="3">
        <f t="shared" si="49"/>
        <v>5.1308864024539016</v>
      </c>
      <c r="T133" s="3">
        <f t="shared" si="65"/>
        <v>8144</v>
      </c>
      <c r="U133" s="3">
        <v>582</v>
      </c>
      <c r="V133" s="3">
        <v>28</v>
      </c>
      <c r="W133" s="3">
        <f t="shared" si="50"/>
        <v>554</v>
      </c>
      <c r="X133" s="3">
        <f t="shared" si="77"/>
        <v>4</v>
      </c>
      <c r="Y133" s="2">
        <f t="shared" si="38"/>
        <v>2829</v>
      </c>
      <c r="Z133" s="2">
        <f t="shared" si="78"/>
        <v>61</v>
      </c>
      <c r="AA133" s="19">
        <f t="shared" si="79"/>
        <v>2.1562389536938849</v>
      </c>
      <c r="AB133" s="3">
        <v>293</v>
      </c>
      <c r="AC133" s="3">
        <f t="shared" si="80"/>
        <v>86</v>
      </c>
      <c r="AD133" s="3">
        <f t="shared" si="81"/>
        <v>1125</v>
      </c>
      <c r="AE133" s="3">
        <f t="shared" si="82"/>
        <v>1186</v>
      </c>
      <c r="AF133" s="3">
        <f t="shared" si="83"/>
        <v>5.1433389544688026</v>
      </c>
      <c r="AG133" s="3">
        <f t="shared" si="84"/>
        <v>2.5146666666666668</v>
      </c>
      <c r="AH133" s="3">
        <v>3927</v>
      </c>
      <c r="AI133" s="3">
        <f t="shared" si="85"/>
        <v>3924</v>
      </c>
      <c r="AJ133" s="1">
        <v>11</v>
      </c>
      <c r="AL133" s="3">
        <f t="shared" si="76"/>
        <v>3342</v>
      </c>
      <c r="AM133" s="3">
        <f t="shared" si="64"/>
        <v>3.5977406679764243</v>
      </c>
      <c r="AN133" s="3">
        <f t="shared" si="70"/>
        <v>14.831804281345565</v>
      </c>
      <c r="AO133" s="3">
        <f t="shared" si="71"/>
        <v>4.8109965635738838</v>
      </c>
      <c r="AP133" s="3">
        <f t="shared" si="72"/>
        <v>0.7135575942915392</v>
      </c>
      <c r="AQ133" s="3">
        <f t="shared" si="73"/>
        <v>14.118246687054025</v>
      </c>
      <c r="AR133" s="22">
        <f t="shared" si="63"/>
        <v>40.696357985246884</v>
      </c>
      <c r="AS133" s="22">
        <f t="shared" si="42"/>
        <v>0.87751072361260529</v>
      </c>
      <c r="AT133" s="22">
        <f t="shared" si="68"/>
        <v>412.70336311019724</v>
      </c>
      <c r="AU133" s="22">
        <f t="shared" si="51"/>
        <v>412.70336311019724</v>
      </c>
      <c r="AV133" s="1">
        <v>0.69299999999999995</v>
      </c>
      <c r="AW133" s="25">
        <f t="shared" si="36"/>
        <v>44023</v>
      </c>
      <c r="AX133" s="25">
        <f t="shared" si="37"/>
        <v>44029</v>
      </c>
      <c r="AY133" s="3">
        <v>0.98299999999999998</v>
      </c>
      <c r="AZ133" s="3">
        <v>2.53E-2</v>
      </c>
      <c r="BA133" s="12">
        <f t="shared" si="6"/>
        <v>27.391304347826086</v>
      </c>
      <c r="BB133" s="3">
        <v>0.93759999999999999</v>
      </c>
      <c r="BC133" s="3">
        <v>1.7600000000000001E-2</v>
      </c>
      <c r="BD133" s="11">
        <f t="shared" si="69"/>
        <v>39.374999999999993</v>
      </c>
      <c r="BE133" s="6">
        <f t="shared" si="74"/>
        <v>44029</v>
      </c>
      <c r="BF133" s="2">
        <f t="shared" si="87"/>
        <v>8144</v>
      </c>
      <c r="BG133" s="2">
        <f t="shared" si="88"/>
        <v>293</v>
      </c>
    </row>
    <row r="134" spans="1:59" x14ac:dyDescent="0.25">
      <c r="B134" s="76">
        <v>7</v>
      </c>
      <c r="C134" s="76">
        <v>18</v>
      </c>
      <c r="D134" s="76">
        <v>133</v>
      </c>
      <c r="E134" s="94">
        <v>44030</v>
      </c>
      <c r="F134" s="11">
        <v>4884</v>
      </c>
      <c r="J134" s="11">
        <f t="shared" si="44"/>
        <v>4884</v>
      </c>
      <c r="K134" s="3">
        <v>298</v>
      </c>
      <c r="L134" s="3">
        <f t="shared" si="86"/>
        <v>298</v>
      </c>
      <c r="N134" s="3">
        <f t="shared" si="45"/>
        <v>29033</v>
      </c>
      <c r="O134" s="11">
        <f t="shared" si="52"/>
        <v>29033</v>
      </c>
      <c r="P134" s="3">
        <f t="shared" si="46"/>
        <v>1478</v>
      </c>
      <c r="R134" s="3">
        <f t="shared" si="75"/>
        <v>5.0907587917197672</v>
      </c>
      <c r="S134" s="3">
        <f t="shared" si="49"/>
        <v>5.0907587917197672</v>
      </c>
      <c r="T134" s="3">
        <f t="shared" si="65"/>
        <v>8442</v>
      </c>
      <c r="U134" s="3">
        <v>606</v>
      </c>
      <c r="V134" s="3">
        <v>33</v>
      </c>
      <c r="W134" s="3">
        <f t="shared" si="50"/>
        <v>573</v>
      </c>
      <c r="X134" s="3">
        <f t="shared" si="77"/>
        <v>4</v>
      </c>
      <c r="Y134" s="2">
        <f t="shared" si="38"/>
        <v>2945</v>
      </c>
      <c r="Z134" s="2">
        <f t="shared" si="78"/>
        <v>58</v>
      </c>
      <c r="AA134" s="19">
        <f t="shared" si="79"/>
        <v>1.9694397283531409</v>
      </c>
      <c r="AB134" s="3">
        <v>297</v>
      </c>
      <c r="AC134" s="3">
        <f t="shared" si="80"/>
        <v>106</v>
      </c>
      <c r="AD134" s="3">
        <f t="shared" si="81"/>
        <v>1141</v>
      </c>
      <c r="AE134" s="3">
        <f t="shared" si="82"/>
        <v>1199</v>
      </c>
      <c r="AF134" s="3">
        <f t="shared" si="83"/>
        <v>4.8373644703919938</v>
      </c>
      <c r="AG134" s="3">
        <f t="shared" si="84"/>
        <v>2.5810692375109552</v>
      </c>
      <c r="AH134" s="3">
        <v>4033</v>
      </c>
      <c r="AI134" s="3">
        <f t="shared" si="85"/>
        <v>4112</v>
      </c>
      <c r="AJ134" s="1">
        <v>7</v>
      </c>
      <c r="AL134" s="3">
        <f t="shared" si="76"/>
        <v>3506</v>
      </c>
      <c r="AM134" s="3">
        <f t="shared" si="64"/>
        <v>3.5181236673773988</v>
      </c>
      <c r="AN134" s="3">
        <f t="shared" si="70"/>
        <v>14.737354085603114</v>
      </c>
      <c r="AO134" s="3">
        <f t="shared" si="71"/>
        <v>5.4455445544554459</v>
      </c>
      <c r="AP134" s="3">
        <f t="shared" si="72"/>
        <v>0.80252918287937736</v>
      </c>
      <c r="AQ134" s="3">
        <f t="shared" si="73"/>
        <v>13.934824902723737</v>
      </c>
      <c r="AR134" s="22">
        <f t="shared" si="63"/>
        <v>42.365066902280695</v>
      </c>
      <c r="AS134" s="22">
        <f t="shared" si="42"/>
        <v>0.83435445851690326</v>
      </c>
      <c r="AT134" s="22">
        <f t="shared" si="68"/>
        <v>417.65194817450441</v>
      </c>
      <c r="AU134" s="22">
        <f t="shared" si="51"/>
        <v>417.65194817450441</v>
      </c>
      <c r="AV134" s="1">
        <v>0.69299999999999995</v>
      </c>
      <c r="AW134" s="25">
        <f t="shared" si="36"/>
        <v>44024</v>
      </c>
      <c r="AX134" s="25">
        <f t="shared" si="37"/>
        <v>44030</v>
      </c>
      <c r="AY134" s="3">
        <v>0.98019999999999996</v>
      </c>
      <c r="AZ134" s="3">
        <v>2.7900000000000001E-2</v>
      </c>
      <c r="BA134" s="11">
        <f t="shared" si="6"/>
        <v>24.838709677419352</v>
      </c>
      <c r="BB134" s="3">
        <v>0.97850000000000004</v>
      </c>
      <c r="BC134" s="3">
        <v>1.9400000000000001E-2</v>
      </c>
      <c r="BD134" s="11">
        <f t="shared" si="69"/>
        <v>35.72164948453608</v>
      </c>
      <c r="BE134" s="6">
        <f t="shared" si="74"/>
        <v>44030</v>
      </c>
      <c r="BF134" s="2">
        <f t="shared" si="87"/>
        <v>8442</v>
      </c>
      <c r="BG134" s="2">
        <f t="shared" si="88"/>
        <v>297</v>
      </c>
    </row>
    <row r="135" spans="1:59" s="46" customFormat="1" x14ac:dyDescent="0.25">
      <c r="A135" s="55" t="s">
        <v>61</v>
      </c>
      <c r="B135" s="77">
        <v>7</v>
      </c>
      <c r="C135" s="77">
        <v>19</v>
      </c>
      <c r="D135" s="77">
        <v>134</v>
      </c>
      <c r="E135" s="93">
        <v>44031</v>
      </c>
      <c r="F135" s="51">
        <v>2003</v>
      </c>
      <c r="G135" s="51"/>
      <c r="H135" s="51"/>
      <c r="I135" s="51"/>
      <c r="J135" s="51">
        <f t="shared" si="44"/>
        <v>2003</v>
      </c>
      <c r="K135" s="46">
        <v>196</v>
      </c>
      <c r="L135" s="46">
        <f t="shared" si="86"/>
        <v>196</v>
      </c>
      <c r="M135" s="36">
        <f>SUM(K129:K135)</f>
        <v>1463</v>
      </c>
      <c r="N135" s="51">
        <f t="shared" si="45"/>
        <v>28230</v>
      </c>
      <c r="O135" s="51">
        <f t="shared" si="52"/>
        <v>28230</v>
      </c>
      <c r="P135" s="46">
        <f t="shared" si="46"/>
        <v>1463</v>
      </c>
      <c r="Q135" s="36">
        <f>SUM(X129:X135)</f>
        <v>32</v>
      </c>
      <c r="R135" s="46">
        <f t="shared" si="75"/>
        <v>5.1824300389656397</v>
      </c>
      <c r="S135" s="46">
        <f t="shared" si="49"/>
        <v>5.1824300389656397</v>
      </c>
      <c r="T135" s="46">
        <f t="shared" si="65"/>
        <v>8638</v>
      </c>
      <c r="U135" s="46">
        <v>605</v>
      </c>
      <c r="V135" s="46">
        <v>34</v>
      </c>
      <c r="W135" s="46">
        <f t="shared" si="50"/>
        <v>571</v>
      </c>
      <c r="X135" s="46">
        <f t="shared" si="77"/>
        <v>2</v>
      </c>
      <c r="Y135" s="36">
        <f t="shared" si="38"/>
        <v>2961</v>
      </c>
      <c r="Z135" s="36">
        <f t="shared" si="78"/>
        <v>58</v>
      </c>
      <c r="AA135" s="39">
        <f t="shared" si="79"/>
        <v>1.9587977034785546</v>
      </c>
      <c r="AB135" s="46">
        <v>299</v>
      </c>
      <c r="AC135" s="46">
        <f t="shared" si="80"/>
        <v>48</v>
      </c>
      <c r="AD135" s="46">
        <f t="shared" si="81"/>
        <v>1183</v>
      </c>
      <c r="AE135" s="46">
        <f t="shared" si="82"/>
        <v>1241</v>
      </c>
      <c r="AF135" s="46">
        <f t="shared" si="83"/>
        <v>4.6736502820306205</v>
      </c>
      <c r="AG135" s="46">
        <f t="shared" si="84"/>
        <v>2.5029585798816569</v>
      </c>
      <c r="AH135" s="46">
        <v>4081</v>
      </c>
      <c r="AI135" s="46">
        <f t="shared" si="85"/>
        <v>4258</v>
      </c>
      <c r="AJ135" s="47">
        <v>7</v>
      </c>
      <c r="AL135" s="46">
        <f t="shared" si="76"/>
        <v>3653</v>
      </c>
      <c r="AM135" s="46">
        <f t="shared" si="64"/>
        <v>3.4614494095855521</v>
      </c>
      <c r="AN135" s="46">
        <f t="shared" si="70"/>
        <v>14.208548614372946</v>
      </c>
      <c r="AO135" s="46">
        <f t="shared" si="71"/>
        <v>5.6198347107438016</v>
      </c>
      <c r="AP135" s="46">
        <f t="shared" si="72"/>
        <v>0.7984969469234382</v>
      </c>
      <c r="AQ135" s="46">
        <f t="shared" si="73"/>
        <v>13.410051667449508</v>
      </c>
      <c r="AR135" s="41">
        <f t="shared" si="63"/>
        <v>42.595233649457768</v>
      </c>
      <c r="AS135" s="41">
        <f t="shared" si="42"/>
        <v>0.83435445851690326</v>
      </c>
      <c r="AT135" s="41">
        <f t="shared" si="68"/>
        <v>406.1004545505549</v>
      </c>
      <c r="AU135" s="22">
        <f t="shared" si="51"/>
        <v>406.1004545505549</v>
      </c>
      <c r="AV135" s="47">
        <v>0.69299999999999995</v>
      </c>
      <c r="AW135" s="48">
        <f t="shared" si="36"/>
        <v>44025</v>
      </c>
      <c r="AX135" s="48">
        <f t="shared" si="37"/>
        <v>44031</v>
      </c>
      <c r="AY135" s="46">
        <v>0.99650000000000005</v>
      </c>
      <c r="AZ135" s="46">
        <v>3.0300000000000001E-2</v>
      </c>
      <c r="BA135" s="51">
        <f t="shared" si="6"/>
        <v>22.871287128712869</v>
      </c>
      <c r="BB135" s="46">
        <v>0.95750000000000002</v>
      </c>
      <c r="BC135" s="46">
        <v>1.8200000000000001E-2</v>
      </c>
      <c r="BD135" s="51">
        <f t="shared" si="69"/>
        <v>38.076923076923073</v>
      </c>
      <c r="BE135" s="50">
        <f t="shared" si="74"/>
        <v>44031</v>
      </c>
      <c r="BF135" s="36">
        <f t="shared" si="87"/>
        <v>8638</v>
      </c>
      <c r="BG135" s="36">
        <f t="shared" si="88"/>
        <v>299</v>
      </c>
    </row>
    <row r="136" spans="1:59" x14ac:dyDescent="0.25">
      <c r="B136" s="76">
        <v>7</v>
      </c>
      <c r="C136" s="76">
        <v>20</v>
      </c>
      <c r="D136" s="76">
        <v>135</v>
      </c>
      <c r="E136" s="94">
        <v>44032</v>
      </c>
      <c r="F136" s="11">
        <v>3155</v>
      </c>
      <c r="J136" s="11">
        <f t="shared" si="44"/>
        <v>3155</v>
      </c>
      <c r="K136" s="3">
        <v>95</v>
      </c>
      <c r="L136" s="3">
        <f t="shared" si="86"/>
        <v>95</v>
      </c>
      <c r="N136" s="3">
        <f t="shared" si="45"/>
        <v>30187</v>
      </c>
      <c r="O136" s="11">
        <f t="shared" si="52"/>
        <v>30187</v>
      </c>
      <c r="P136" s="3">
        <f t="shared" si="46"/>
        <v>1481</v>
      </c>
      <c r="R136" s="3">
        <f t="shared" si="75"/>
        <v>4.9060854010004302</v>
      </c>
      <c r="S136" s="3">
        <f t="shared" si="49"/>
        <v>4.9060854010004302</v>
      </c>
      <c r="T136" s="3">
        <f t="shared" si="65"/>
        <v>8733</v>
      </c>
      <c r="U136" s="3">
        <v>610</v>
      </c>
      <c r="V136" s="3">
        <v>34</v>
      </c>
      <c r="W136" s="3">
        <f t="shared" si="50"/>
        <v>576</v>
      </c>
      <c r="X136" s="3">
        <f t="shared" si="77"/>
        <v>1</v>
      </c>
      <c r="Y136" s="2">
        <f t="shared" si="38"/>
        <v>2993</v>
      </c>
      <c r="Z136" s="2">
        <f t="shared" si="78"/>
        <v>54</v>
      </c>
      <c r="AA136" s="19">
        <f t="shared" si="79"/>
        <v>1.8042098229201469</v>
      </c>
      <c r="AB136" s="3">
        <v>300</v>
      </c>
      <c r="AC136" s="3">
        <f t="shared" si="80"/>
        <v>25</v>
      </c>
      <c r="AD136" s="3">
        <f t="shared" si="81"/>
        <v>1191</v>
      </c>
      <c r="AE136" s="3">
        <f t="shared" si="82"/>
        <v>1245</v>
      </c>
      <c r="AF136" s="3">
        <f t="shared" si="83"/>
        <v>4.3373493975903612</v>
      </c>
      <c r="AG136" s="3">
        <f t="shared" si="84"/>
        <v>2.5130142737195635</v>
      </c>
      <c r="AH136" s="3">
        <v>4106</v>
      </c>
      <c r="AI136" s="3">
        <f t="shared" si="85"/>
        <v>4327</v>
      </c>
      <c r="AJ136" s="1">
        <v>0</v>
      </c>
      <c r="AL136" s="3">
        <f t="shared" si="76"/>
        <v>3717</v>
      </c>
      <c r="AM136" s="3">
        <f t="shared" si="64"/>
        <v>3.4352456200618344</v>
      </c>
      <c r="AN136" s="3">
        <f t="shared" si="70"/>
        <v>14.097527155072797</v>
      </c>
      <c r="AO136" s="3">
        <f t="shared" si="71"/>
        <v>5.5737704918032787</v>
      </c>
      <c r="AP136" s="3">
        <f t="shared" si="72"/>
        <v>0.78576380864340201</v>
      </c>
      <c r="AQ136" s="3">
        <f t="shared" si="73"/>
        <v>13.311763346429398</v>
      </c>
      <c r="AR136" s="22">
        <f t="shared" si="63"/>
        <v>43.055567143811928</v>
      </c>
      <c r="AS136" s="22">
        <f t="shared" si="42"/>
        <v>0.77681277172263408</v>
      </c>
      <c r="AT136" s="22">
        <f t="shared" si="68"/>
        <v>434.252724814651</v>
      </c>
      <c r="AU136" s="22">
        <f t="shared" si="51"/>
        <v>434.252724814651</v>
      </c>
      <c r="AV136" s="1">
        <v>0.69299999999999995</v>
      </c>
      <c r="AW136" s="25">
        <f t="shared" si="36"/>
        <v>44026</v>
      </c>
      <c r="AX136" s="25">
        <f t="shared" si="37"/>
        <v>44032</v>
      </c>
      <c r="AY136" s="3">
        <v>0.98540000000000005</v>
      </c>
      <c r="AZ136" s="3">
        <v>2.8199999999999999E-2</v>
      </c>
      <c r="BA136" s="11">
        <f t="shared" si="6"/>
        <v>24.574468085106382</v>
      </c>
      <c r="BB136" s="3">
        <v>0.93220000000000003</v>
      </c>
      <c r="BC136" s="3">
        <v>1.38E-2</v>
      </c>
      <c r="BD136" s="11">
        <f t="shared" si="69"/>
        <v>50.217391304347821</v>
      </c>
      <c r="BE136" s="6">
        <f t="shared" si="74"/>
        <v>44032</v>
      </c>
      <c r="BF136" s="2">
        <f t="shared" si="87"/>
        <v>8733</v>
      </c>
      <c r="BG136" s="2">
        <f t="shared" si="88"/>
        <v>300</v>
      </c>
    </row>
    <row r="137" spans="1:59" x14ac:dyDescent="0.25">
      <c r="B137" s="76">
        <v>7</v>
      </c>
      <c r="C137" s="76">
        <v>21</v>
      </c>
      <c r="D137" s="76">
        <v>136</v>
      </c>
      <c r="E137" s="94">
        <v>44033</v>
      </c>
      <c r="F137" s="11">
        <v>3686</v>
      </c>
      <c r="J137" s="11">
        <f t="shared" si="44"/>
        <v>3686</v>
      </c>
      <c r="K137" s="3">
        <v>196</v>
      </c>
      <c r="L137" s="3">
        <f t="shared" si="86"/>
        <v>196</v>
      </c>
      <c r="N137" s="3">
        <f t="shared" si="45"/>
        <v>30532</v>
      </c>
      <c r="O137" s="11">
        <f t="shared" si="52"/>
        <v>30532</v>
      </c>
      <c r="P137" s="3">
        <f t="shared" si="46"/>
        <v>1518</v>
      </c>
      <c r="R137" s="3">
        <f t="shared" si="75"/>
        <v>4.9718328311279967</v>
      </c>
      <c r="S137" s="3">
        <f t="shared" si="49"/>
        <v>4.9718328311279967</v>
      </c>
      <c r="T137" s="3">
        <f t="shared" si="65"/>
        <v>8929</v>
      </c>
      <c r="U137" s="3">
        <v>624</v>
      </c>
      <c r="V137" s="3">
        <v>34</v>
      </c>
      <c r="W137" s="3">
        <f t="shared" si="50"/>
        <v>590</v>
      </c>
      <c r="X137" s="3">
        <f t="shared" si="77"/>
        <v>8</v>
      </c>
      <c r="Y137" s="2">
        <f t="shared" si="38"/>
        <v>3015</v>
      </c>
      <c r="Z137" s="2">
        <f t="shared" si="78"/>
        <v>58</v>
      </c>
      <c r="AA137" s="19">
        <f t="shared" si="79"/>
        <v>1.9237147595356552</v>
      </c>
      <c r="AB137" s="3">
        <v>308</v>
      </c>
      <c r="AC137" s="3">
        <f t="shared" si="80"/>
        <v>99</v>
      </c>
      <c r="AD137" s="3">
        <f t="shared" si="81"/>
        <v>1205</v>
      </c>
      <c r="AE137" s="3">
        <f t="shared" si="82"/>
        <v>1263</v>
      </c>
      <c r="AF137" s="3">
        <f t="shared" si="83"/>
        <v>4.5922406967537608</v>
      </c>
      <c r="AG137" s="3">
        <f t="shared" si="84"/>
        <v>2.5020746887966805</v>
      </c>
      <c r="AH137" s="3">
        <v>4205</v>
      </c>
      <c r="AI137" s="3">
        <f t="shared" si="85"/>
        <v>4416</v>
      </c>
      <c r="AJ137" s="1">
        <v>1</v>
      </c>
      <c r="AL137" s="3">
        <f t="shared" si="76"/>
        <v>3792</v>
      </c>
      <c r="AM137" s="3">
        <f t="shared" si="64"/>
        <v>3.449434427147497</v>
      </c>
      <c r="AN137" s="3">
        <f t="shared" si="70"/>
        <v>14.130434782608695</v>
      </c>
      <c r="AO137" s="3">
        <f t="shared" si="71"/>
        <v>5.4487179487179489</v>
      </c>
      <c r="AP137" s="3">
        <f t="shared" si="72"/>
        <v>0.76992753623188415</v>
      </c>
      <c r="AQ137" s="3">
        <f t="shared" si="73"/>
        <v>13.360507246376812</v>
      </c>
      <c r="AR137" s="22">
        <f t="shared" si="63"/>
        <v>43.372046421180407</v>
      </c>
      <c r="AS137" s="22">
        <f t="shared" si="42"/>
        <v>0.83435445851690326</v>
      </c>
      <c r="AT137" s="22">
        <f t="shared" si="68"/>
        <v>439.21569530065671</v>
      </c>
      <c r="AU137" s="22">
        <f t="shared" si="51"/>
        <v>439.21569530065671</v>
      </c>
      <c r="AV137" s="1">
        <v>0.69299999999999995</v>
      </c>
      <c r="AW137" s="25">
        <f t="shared" si="36"/>
        <v>44027</v>
      </c>
      <c r="AX137" s="25">
        <f t="shared" si="37"/>
        <v>44033</v>
      </c>
      <c r="AY137" s="3">
        <v>0.97609999999999997</v>
      </c>
      <c r="AZ137" s="3">
        <v>2.6100000000000002E-2</v>
      </c>
      <c r="BA137" s="11">
        <f t="shared" si="6"/>
        <v>26.551724137931032</v>
      </c>
      <c r="BB137" s="3">
        <v>0.95689999999999997</v>
      </c>
      <c r="BC137" s="3">
        <v>1.2500000000000001E-2</v>
      </c>
      <c r="BD137" s="11">
        <f t="shared" si="69"/>
        <v>55.439999999999991</v>
      </c>
      <c r="BE137" s="6">
        <f t="shared" si="74"/>
        <v>44033</v>
      </c>
      <c r="BF137" s="2">
        <f t="shared" si="87"/>
        <v>8929</v>
      </c>
      <c r="BG137" s="2">
        <f t="shared" si="88"/>
        <v>308</v>
      </c>
    </row>
    <row r="138" spans="1:59" x14ac:dyDescent="0.25">
      <c r="B138" s="76">
        <v>7</v>
      </c>
      <c r="C138" s="76">
        <v>22</v>
      </c>
      <c r="D138" s="76">
        <v>137</v>
      </c>
      <c r="E138" s="94">
        <v>44034</v>
      </c>
      <c r="F138" s="11">
        <v>5365</v>
      </c>
      <c r="J138" s="11">
        <f t="shared" si="44"/>
        <v>5365</v>
      </c>
      <c r="K138" s="3">
        <v>325</v>
      </c>
      <c r="L138" s="3">
        <f t="shared" si="86"/>
        <v>325</v>
      </c>
      <c r="N138" s="3">
        <f t="shared" si="45"/>
        <v>31012</v>
      </c>
      <c r="O138" s="11">
        <f t="shared" si="52"/>
        <v>31012</v>
      </c>
      <c r="P138" s="3">
        <f t="shared" si="46"/>
        <v>1609</v>
      </c>
      <c r="R138" s="3">
        <f t="shared" si="75"/>
        <v>5.1883142009544692</v>
      </c>
      <c r="S138" s="3">
        <f t="shared" si="49"/>
        <v>5.1883142009544692</v>
      </c>
      <c r="T138" s="3">
        <f t="shared" si="65"/>
        <v>9254</v>
      </c>
      <c r="U138" s="3">
        <v>622</v>
      </c>
      <c r="V138" s="3">
        <v>31</v>
      </c>
      <c r="W138" s="3">
        <f t="shared" si="50"/>
        <v>591</v>
      </c>
      <c r="X138" s="3">
        <f t="shared" si="77"/>
        <v>5</v>
      </c>
      <c r="Y138" s="2">
        <f t="shared" si="38"/>
        <v>3152</v>
      </c>
      <c r="Z138" s="2">
        <f t="shared" si="78"/>
        <v>59</v>
      </c>
      <c r="AA138" s="19">
        <f t="shared" si="79"/>
        <v>1.8718274111675128</v>
      </c>
      <c r="AB138" s="3">
        <v>313</v>
      </c>
      <c r="AC138" s="3">
        <f t="shared" si="80"/>
        <v>316</v>
      </c>
      <c r="AD138" s="3">
        <f t="shared" si="81"/>
        <v>1484</v>
      </c>
      <c r="AE138" s="3">
        <f t="shared" si="82"/>
        <v>1543</v>
      </c>
      <c r="AF138" s="3">
        <f t="shared" si="83"/>
        <v>3.8237200259235258</v>
      </c>
      <c r="AG138" s="3">
        <f t="shared" si="84"/>
        <v>2.1239892183288411</v>
      </c>
      <c r="AH138" s="3">
        <v>4521</v>
      </c>
      <c r="AI138" s="3">
        <f t="shared" si="85"/>
        <v>4420</v>
      </c>
      <c r="AJ138" s="1">
        <v>6</v>
      </c>
      <c r="AL138" s="3">
        <f t="shared" si="76"/>
        <v>3798</v>
      </c>
      <c r="AM138" s="3">
        <f t="shared" si="64"/>
        <v>3.3823211584179815</v>
      </c>
      <c r="AN138" s="3">
        <f t="shared" si="70"/>
        <v>14.072398190045249</v>
      </c>
      <c r="AO138" s="3">
        <f t="shared" si="71"/>
        <v>4.983922829581994</v>
      </c>
      <c r="AP138" s="3">
        <f t="shared" si="72"/>
        <v>0.70135746606334848</v>
      </c>
      <c r="AQ138" s="3">
        <f t="shared" si="73"/>
        <v>13.371040723981901</v>
      </c>
      <c r="AR138" s="22">
        <f t="shared" si="63"/>
        <v>45.342849193884128</v>
      </c>
      <c r="AS138" s="22">
        <f t="shared" si="42"/>
        <v>0.84873988021547064</v>
      </c>
      <c r="AT138" s="22">
        <f t="shared" si="68"/>
        <v>446.12069771596907</v>
      </c>
      <c r="AU138" s="22">
        <f t="shared" si="51"/>
        <v>446.12069771596907</v>
      </c>
      <c r="AV138" s="1">
        <v>0.69299999999999995</v>
      </c>
      <c r="AW138" s="25">
        <f t="shared" si="36"/>
        <v>44028</v>
      </c>
      <c r="AX138" s="25">
        <f t="shared" si="37"/>
        <v>44034</v>
      </c>
      <c r="AY138" s="3">
        <v>0.97260000000000002</v>
      </c>
      <c r="AZ138" s="3">
        <v>2.5000000000000001E-2</v>
      </c>
      <c r="BA138" s="11">
        <f t="shared" si="6"/>
        <v>27.719999999999995</v>
      </c>
      <c r="BB138" s="3">
        <v>0.95679999999999998</v>
      </c>
      <c r="BC138" s="3">
        <v>1.2500000000000001E-2</v>
      </c>
      <c r="BD138" s="11">
        <f t="shared" si="69"/>
        <v>55.439999999999991</v>
      </c>
      <c r="BE138" s="6">
        <f t="shared" si="74"/>
        <v>44034</v>
      </c>
      <c r="BF138" s="2">
        <f t="shared" si="87"/>
        <v>9254</v>
      </c>
      <c r="BG138" s="2">
        <f t="shared" si="88"/>
        <v>313</v>
      </c>
    </row>
    <row r="139" spans="1:59" x14ac:dyDescent="0.25">
      <c r="B139" s="76">
        <v>7</v>
      </c>
      <c r="C139" s="76">
        <v>23</v>
      </c>
      <c r="D139" s="76">
        <v>138</v>
      </c>
      <c r="E139" s="94">
        <v>44035</v>
      </c>
      <c r="F139" s="11">
        <v>6183</v>
      </c>
      <c r="J139" s="11">
        <f t="shared" si="44"/>
        <v>6183</v>
      </c>
      <c r="K139" s="3">
        <v>330</v>
      </c>
      <c r="L139" s="3">
        <f t="shared" si="86"/>
        <v>330</v>
      </c>
      <c r="N139" s="3">
        <f t="shared" si="45"/>
        <v>31802</v>
      </c>
      <c r="O139" s="11">
        <f t="shared" si="52"/>
        <v>31802</v>
      </c>
      <c r="P139" s="3">
        <f t="shared" si="46"/>
        <v>1707</v>
      </c>
      <c r="R139" s="3">
        <f t="shared" si="75"/>
        <v>5.3675869442173445</v>
      </c>
      <c r="S139" s="3">
        <f t="shared" si="49"/>
        <v>5.3675869442173445</v>
      </c>
      <c r="T139" s="3">
        <f t="shared" si="65"/>
        <v>9584</v>
      </c>
      <c r="U139" s="3">
        <v>642</v>
      </c>
      <c r="V139" s="3">
        <v>24</v>
      </c>
      <c r="W139" s="3">
        <f t="shared" si="50"/>
        <v>618</v>
      </c>
      <c r="X139" s="3">
        <f t="shared" si="77"/>
        <v>8</v>
      </c>
      <c r="Y139" s="2">
        <f t="shared" si="38"/>
        <v>3242</v>
      </c>
      <c r="Z139" s="2">
        <f t="shared" si="78"/>
        <v>62</v>
      </c>
      <c r="AA139" s="19">
        <f t="shared" si="79"/>
        <v>1.9123997532387416</v>
      </c>
      <c r="AB139" s="3">
        <v>321</v>
      </c>
      <c r="AC139" s="3">
        <f t="shared" si="80"/>
        <v>122</v>
      </c>
      <c r="AD139" s="3">
        <f t="shared" si="81"/>
        <v>1477</v>
      </c>
      <c r="AE139" s="3">
        <f t="shared" si="82"/>
        <v>1539</v>
      </c>
      <c r="AF139" s="3">
        <f t="shared" si="83"/>
        <v>4.0285899935022744</v>
      </c>
      <c r="AG139" s="3">
        <f t="shared" si="84"/>
        <v>2.1949898442789437</v>
      </c>
      <c r="AH139" s="3">
        <v>4643</v>
      </c>
      <c r="AI139" s="3">
        <f t="shared" si="85"/>
        <v>4620</v>
      </c>
      <c r="AJ139" s="1">
        <v>11</v>
      </c>
      <c r="AL139" s="3">
        <f t="shared" si="76"/>
        <v>3978</v>
      </c>
      <c r="AM139" s="3">
        <f t="shared" si="64"/>
        <v>3.3493322203672786</v>
      </c>
      <c r="AN139" s="3">
        <f t="shared" si="70"/>
        <v>13.896103896103895</v>
      </c>
      <c r="AO139" s="3">
        <f t="shared" si="71"/>
        <v>3.7383177570093453</v>
      </c>
      <c r="AP139" s="3">
        <f t="shared" si="72"/>
        <v>0.51948051948051943</v>
      </c>
      <c r="AQ139" s="3">
        <f t="shared" si="73"/>
        <v>13.376623376623375</v>
      </c>
      <c r="AR139" s="22">
        <f t="shared" si="63"/>
        <v>46.637537146755179</v>
      </c>
      <c r="AS139" s="22">
        <f t="shared" si="42"/>
        <v>0.89189614531117256</v>
      </c>
      <c r="AT139" s="22">
        <f t="shared" si="68"/>
        <v>457.48518085783724</v>
      </c>
      <c r="AU139" s="22">
        <f t="shared" si="51"/>
        <v>457.48518085783724</v>
      </c>
      <c r="AV139" s="1">
        <v>0.69299999999999995</v>
      </c>
      <c r="AW139" s="25">
        <f t="shared" si="36"/>
        <v>44029</v>
      </c>
      <c r="AX139" s="25">
        <f t="shared" si="37"/>
        <v>44035</v>
      </c>
      <c r="AY139" s="3">
        <v>0.97860000000000003</v>
      </c>
      <c r="AZ139" s="3">
        <v>2.52E-2</v>
      </c>
      <c r="BA139" s="11">
        <f t="shared" si="6"/>
        <v>27.499999999999996</v>
      </c>
      <c r="BB139" s="3">
        <v>0.94140000000000001</v>
      </c>
      <c r="BC139" s="3">
        <v>1.46E-2</v>
      </c>
      <c r="BD139" s="11">
        <f t="shared" si="69"/>
        <v>47.465753424657528</v>
      </c>
      <c r="BE139" s="6">
        <f t="shared" si="74"/>
        <v>44035</v>
      </c>
      <c r="BF139" s="2">
        <f t="shared" si="87"/>
        <v>9584</v>
      </c>
      <c r="BG139" s="2">
        <f t="shared" si="88"/>
        <v>321</v>
      </c>
    </row>
    <row r="140" spans="1:59" x14ac:dyDescent="0.25">
      <c r="B140" s="76">
        <v>7</v>
      </c>
      <c r="C140" s="76">
        <v>24</v>
      </c>
      <c r="D140" s="76">
        <v>139</v>
      </c>
      <c r="E140" s="94">
        <f>E139+1</f>
        <v>44036</v>
      </c>
      <c r="F140" s="11">
        <v>5913</v>
      </c>
      <c r="J140" s="11">
        <f t="shared" si="44"/>
        <v>5913</v>
      </c>
      <c r="K140" s="3">
        <v>269</v>
      </c>
      <c r="L140" s="3">
        <f t="shared" si="86"/>
        <v>269</v>
      </c>
      <c r="N140" s="3">
        <f t="shared" si="45"/>
        <v>31189</v>
      </c>
      <c r="O140" s="11">
        <f t="shared" si="52"/>
        <v>31189</v>
      </c>
      <c r="P140" s="3">
        <f t="shared" si="46"/>
        <v>1709</v>
      </c>
      <c r="R140" s="3">
        <f t="shared" si="75"/>
        <v>5.4794959761454365</v>
      </c>
      <c r="S140" s="3">
        <f t="shared" si="49"/>
        <v>5.4794959761454365</v>
      </c>
      <c r="T140" s="3">
        <f t="shared" si="65"/>
        <v>9853</v>
      </c>
      <c r="U140" s="3">
        <v>665</v>
      </c>
      <c r="V140" s="3">
        <v>27</v>
      </c>
      <c r="W140" s="3">
        <f t="shared" si="50"/>
        <v>638</v>
      </c>
      <c r="X140" s="3">
        <f t="shared" si="77"/>
        <v>8</v>
      </c>
      <c r="Y140" s="2">
        <f t="shared" si="38"/>
        <v>3181</v>
      </c>
      <c r="Z140" s="2">
        <f t="shared" si="78"/>
        <v>67</v>
      </c>
      <c r="AA140" s="19">
        <f t="shared" si="79"/>
        <v>2.1062558943728384</v>
      </c>
      <c r="AB140" s="3">
        <v>329</v>
      </c>
      <c r="AC140" s="3">
        <f t="shared" si="80"/>
        <v>388</v>
      </c>
      <c r="AD140" s="3">
        <f t="shared" si="81"/>
        <v>1802</v>
      </c>
      <c r="AE140" s="3">
        <f t="shared" si="82"/>
        <v>1869</v>
      </c>
      <c r="AF140" s="3">
        <f t="shared" si="83"/>
        <v>3.5848047084002141</v>
      </c>
      <c r="AG140" s="3">
        <f t="shared" si="84"/>
        <v>1.7652608213096559</v>
      </c>
      <c r="AH140" s="3">
        <v>5031</v>
      </c>
      <c r="AI140" s="3">
        <f t="shared" si="85"/>
        <v>4493</v>
      </c>
      <c r="AJ140" s="1">
        <v>8</v>
      </c>
      <c r="AL140" s="3">
        <f t="shared" si="76"/>
        <v>3828</v>
      </c>
      <c r="AM140" s="3">
        <f t="shared" si="64"/>
        <v>3.3390845427788487</v>
      </c>
      <c r="AN140" s="3">
        <f t="shared" si="70"/>
        <v>14.800801246383264</v>
      </c>
      <c r="AO140" s="3">
        <f t="shared" si="71"/>
        <v>4.0601503759398501</v>
      </c>
      <c r="AP140" s="3">
        <f t="shared" si="72"/>
        <v>0.60093478744714002</v>
      </c>
      <c r="AQ140" s="3">
        <f t="shared" si="73"/>
        <v>14.199866458936123</v>
      </c>
      <c r="AR140" s="22">
        <f t="shared" si="63"/>
        <v>45.760026423142577</v>
      </c>
      <c r="AS140" s="22">
        <f t="shared" si="42"/>
        <v>0.96382325380400902</v>
      </c>
      <c r="AT140" s="22">
        <f t="shared" si="68"/>
        <v>448.6669173566155</v>
      </c>
      <c r="AU140" s="22">
        <f t="shared" si="51"/>
        <v>448.6669173566155</v>
      </c>
      <c r="AV140" s="1">
        <v>0.69299999999999995</v>
      </c>
      <c r="AW140" s="25">
        <f t="shared" si="36"/>
        <v>44030</v>
      </c>
      <c r="AX140" s="25">
        <f t="shared" si="36"/>
        <v>44036</v>
      </c>
      <c r="AY140" s="3">
        <v>0.97609999999999997</v>
      </c>
      <c r="AZ140" s="3">
        <v>2.6100000000000002E-2</v>
      </c>
      <c r="BA140" s="11">
        <f t="shared" si="6"/>
        <v>26.551724137931032</v>
      </c>
      <c r="BB140" s="3">
        <v>0.95020000000000004</v>
      </c>
      <c r="BC140" s="3">
        <v>1.7500000000000002E-2</v>
      </c>
      <c r="BD140" s="11">
        <f t="shared" si="69"/>
        <v>39.599999999999994</v>
      </c>
      <c r="BE140" s="6">
        <f t="shared" si="74"/>
        <v>44036</v>
      </c>
      <c r="BF140" s="2">
        <f t="shared" si="87"/>
        <v>9853</v>
      </c>
      <c r="BG140" s="2">
        <f t="shared" si="88"/>
        <v>329</v>
      </c>
    </row>
    <row r="141" spans="1:59" x14ac:dyDescent="0.25">
      <c r="B141" s="76">
        <v>7</v>
      </c>
      <c r="C141" s="76">
        <v>25</v>
      </c>
      <c r="D141" s="76">
        <v>140</v>
      </c>
      <c r="E141" s="94">
        <f t="shared" ref="E141:E185" si="89">E140+1</f>
        <v>44037</v>
      </c>
      <c r="F141" s="11">
        <v>5963</v>
      </c>
      <c r="J141" s="11">
        <f t="shared" si="44"/>
        <v>5963</v>
      </c>
      <c r="K141" s="3">
        <v>270</v>
      </c>
      <c r="L141" s="3">
        <f t="shared" si="86"/>
        <v>270</v>
      </c>
      <c r="N141" s="3">
        <f t="shared" si="45"/>
        <v>32268</v>
      </c>
      <c r="O141" s="11">
        <f t="shared" si="52"/>
        <v>32268</v>
      </c>
      <c r="P141" s="3">
        <f t="shared" si="46"/>
        <v>1681</v>
      </c>
      <c r="R141" s="3">
        <f t="shared" si="75"/>
        <v>5.2094954753935792</v>
      </c>
      <c r="S141" s="3">
        <f t="shared" si="49"/>
        <v>5.2094954753935792</v>
      </c>
      <c r="T141" s="3">
        <f t="shared" si="65"/>
        <v>10123</v>
      </c>
      <c r="U141" s="3">
        <v>669</v>
      </c>
      <c r="V141" s="3">
        <v>28</v>
      </c>
      <c r="W141" s="3">
        <f t="shared" si="50"/>
        <v>641</v>
      </c>
      <c r="X141" s="3">
        <f t="shared" si="77"/>
        <v>8</v>
      </c>
      <c r="Y141" s="2">
        <f t="shared" si="38"/>
        <v>3159</v>
      </c>
      <c r="Z141" s="2">
        <f t="shared" si="78"/>
        <v>70</v>
      </c>
      <c r="AA141" s="19">
        <f t="shared" si="79"/>
        <v>2.2158911047799936</v>
      </c>
      <c r="AB141" s="3">
        <v>337</v>
      </c>
      <c r="AC141" s="3">
        <f t="shared" si="80"/>
        <v>221</v>
      </c>
      <c r="AD141" s="3">
        <f t="shared" si="81"/>
        <v>1944</v>
      </c>
      <c r="AE141" s="3">
        <f t="shared" si="82"/>
        <v>2014</v>
      </c>
      <c r="AF141" s="3">
        <f t="shared" si="83"/>
        <v>3.4756703078450841</v>
      </c>
      <c r="AG141" s="3">
        <f t="shared" si="84"/>
        <v>1.625</v>
      </c>
      <c r="AH141" s="3">
        <v>5252</v>
      </c>
      <c r="AI141" s="3">
        <f t="shared" si="85"/>
        <v>4534</v>
      </c>
      <c r="AJ141" s="1">
        <v>9</v>
      </c>
      <c r="AL141" s="3">
        <f t="shared" si="76"/>
        <v>3865</v>
      </c>
      <c r="AM141" s="3">
        <f t="shared" si="64"/>
        <v>3.3290526523757782</v>
      </c>
      <c r="AN141" s="3">
        <f t="shared" si="70"/>
        <v>14.755183061314511</v>
      </c>
      <c r="AO141" s="3">
        <f t="shared" si="71"/>
        <v>4.1853512705530642</v>
      </c>
      <c r="AP141" s="3">
        <f t="shared" si="72"/>
        <v>0.61755624172915746</v>
      </c>
      <c r="AQ141" s="3">
        <f t="shared" si="73"/>
        <v>14.137626819585355</v>
      </c>
      <c r="AR141" s="22">
        <f t="shared" si="63"/>
        <v>45.443547145774097</v>
      </c>
      <c r="AS141" s="22">
        <f t="shared" si="42"/>
        <v>1.0069795188997108</v>
      </c>
      <c r="AT141" s="22">
        <f t="shared" si="68"/>
        <v>464.18878736936955</v>
      </c>
      <c r="AU141" s="22">
        <f t="shared" si="51"/>
        <v>464.18878736936955</v>
      </c>
      <c r="AV141" s="1">
        <v>0.69299999999999995</v>
      </c>
      <c r="AW141" s="25">
        <f t="shared" ref="AW141:AX183" si="90">AW140+1</f>
        <v>44031</v>
      </c>
      <c r="AX141" s="25">
        <f t="shared" si="36"/>
        <v>44037</v>
      </c>
      <c r="AY141" s="3">
        <v>0.98529999999999995</v>
      </c>
      <c r="AZ141" s="3">
        <v>2.81E-2</v>
      </c>
      <c r="BA141" s="11">
        <f t="shared" si="6"/>
        <v>24.661921708185051</v>
      </c>
      <c r="BB141" s="3">
        <v>0.98119999999999996</v>
      </c>
      <c r="BC141" s="3">
        <v>2.0899999999999998E-2</v>
      </c>
      <c r="BD141" s="11">
        <f t="shared" si="69"/>
        <v>33.157894736842103</v>
      </c>
      <c r="BE141" s="6">
        <f t="shared" si="74"/>
        <v>44037</v>
      </c>
      <c r="BF141" s="2">
        <f t="shared" si="87"/>
        <v>10123</v>
      </c>
      <c r="BG141" s="2">
        <f t="shared" si="88"/>
        <v>337</v>
      </c>
    </row>
    <row r="142" spans="1:59" s="46" customFormat="1" x14ac:dyDescent="0.25">
      <c r="A142" s="55" t="s">
        <v>63</v>
      </c>
      <c r="B142" s="77">
        <v>7</v>
      </c>
      <c r="C142" s="77">
        <v>26</v>
      </c>
      <c r="D142" s="77">
        <v>141</v>
      </c>
      <c r="E142" s="93">
        <f t="shared" si="89"/>
        <v>44038</v>
      </c>
      <c r="F142" s="51">
        <v>2161</v>
      </c>
      <c r="G142" s="51"/>
      <c r="H142" s="51"/>
      <c r="I142" s="51"/>
      <c r="J142" s="51">
        <f t="shared" si="44"/>
        <v>2161</v>
      </c>
      <c r="K142" s="46">
        <v>189</v>
      </c>
      <c r="L142" s="46">
        <f t="shared" si="86"/>
        <v>189</v>
      </c>
      <c r="M142" s="36">
        <f>SUM(K136:K142)</f>
        <v>1674</v>
      </c>
      <c r="N142" s="51">
        <f t="shared" si="45"/>
        <v>32426</v>
      </c>
      <c r="O142" s="51">
        <f t="shared" si="52"/>
        <v>32426</v>
      </c>
      <c r="P142" s="46">
        <f t="shared" si="46"/>
        <v>1674</v>
      </c>
      <c r="Q142" s="36">
        <f>SUM(X136:X142)</f>
        <v>39</v>
      </c>
      <c r="R142" s="46">
        <f t="shared" si="75"/>
        <v>5.1625239005736141</v>
      </c>
      <c r="S142" s="46">
        <f t="shared" si="49"/>
        <v>5.1625239005736141</v>
      </c>
      <c r="T142" s="46">
        <f t="shared" si="65"/>
        <v>10312</v>
      </c>
      <c r="U142" s="46">
        <v>694</v>
      </c>
      <c r="V142" s="46">
        <v>33</v>
      </c>
      <c r="W142" s="46">
        <f t="shared" si="50"/>
        <v>661</v>
      </c>
      <c r="X142" s="46">
        <f t="shared" si="77"/>
        <v>1</v>
      </c>
      <c r="Y142" s="36">
        <f t="shared" si="38"/>
        <v>3137</v>
      </c>
      <c r="Z142" s="36">
        <f t="shared" si="78"/>
        <v>71</v>
      </c>
      <c r="AA142" s="39">
        <f t="shared" si="79"/>
        <v>2.2633088938476251</v>
      </c>
      <c r="AB142" s="46">
        <v>338</v>
      </c>
      <c r="AC142" s="46">
        <f t="shared" si="80"/>
        <v>54</v>
      </c>
      <c r="AD142" s="46">
        <f t="shared" si="81"/>
        <v>1995</v>
      </c>
      <c r="AE142" s="46">
        <f t="shared" si="82"/>
        <v>2066</v>
      </c>
      <c r="AF142" s="46">
        <f t="shared" si="83"/>
        <v>3.4365924491771538</v>
      </c>
      <c r="AG142" s="46">
        <f t="shared" si="84"/>
        <v>1.5724310776942356</v>
      </c>
      <c r="AH142" s="46">
        <v>5306</v>
      </c>
      <c r="AI142" s="46">
        <f t="shared" si="85"/>
        <v>4668</v>
      </c>
      <c r="AJ142" s="47">
        <v>4</v>
      </c>
      <c r="AL142" s="46">
        <f t="shared" si="76"/>
        <v>3974</v>
      </c>
      <c r="AM142" s="46">
        <f t="shared" si="64"/>
        <v>3.2777346780449959</v>
      </c>
      <c r="AN142" s="46">
        <f t="shared" si="70"/>
        <v>14.867180805484148</v>
      </c>
      <c r="AO142" s="46">
        <f t="shared" si="71"/>
        <v>4.7550432276657064</v>
      </c>
      <c r="AP142" s="46">
        <f t="shared" si="72"/>
        <v>0.70694087403598971</v>
      </c>
      <c r="AQ142" s="46">
        <f t="shared" si="73"/>
        <v>14.160239931448157</v>
      </c>
      <c r="AR142" s="41">
        <f t="shared" si="63"/>
        <v>45.127067868405618</v>
      </c>
      <c r="AS142" s="41">
        <f t="shared" si="42"/>
        <v>1.0213649405982783</v>
      </c>
      <c r="AT142" s="41">
        <f t="shared" si="68"/>
        <v>466.46168399774319</v>
      </c>
      <c r="AU142" s="22">
        <f t="shared" si="51"/>
        <v>466.46168399774319</v>
      </c>
      <c r="AV142" s="47">
        <v>0.69299999999999995</v>
      </c>
      <c r="AW142" s="48">
        <f t="shared" si="90"/>
        <v>44032</v>
      </c>
      <c r="AX142" s="48">
        <f t="shared" si="36"/>
        <v>44038</v>
      </c>
      <c r="AY142" s="46">
        <v>0.99280000000000002</v>
      </c>
      <c r="AZ142" s="46">
        <v>2.9000000000000001E-2</v>
      </c>
      <c r="BA142" s="51">
        <f t="shared" si="6"/>
        <v>23.896551724137929</v>
      </c>
      <c r="BB142" s="46">
        <v>0.9829</v>
      </c>
      <c r="BC142" s="46">
        <v>2.1000000000000001E-2</v>
      </c>
      <c r="BD142" s="51">
        <f t="shared" si="69"/>
        <v>32.999999999999993</v>
      </c>
      <c r="BE142" s="50">
        <f t="shared" si="74"/>
        <v>44038</v>
      </c>
      <c r="BF142" s="36">
        <f t="shared" si="87"/>
        <v>10312</v>
      </c>
      <c r="BG142" s="36">
        <f t="shared" si="88"/>
        <v>338</v>
      </c>
    </row>
    <row r="143" spans="1:59" x14ac:dyDescent="0.25">
      <c r="B143" s="76">
        <v>7</v>
      </c>
      <c r="C143" s="76">
        <v>27</v>
      </c>
      <c r="D143" s="76">
        <v>142</v>
      </c>
      <c r="E143" s="94">
        <f t="shared" si="89"/>
        <v>44039</v>
      </c>
      <c r="F143" s="11">
        <v>3502</v>
      </c>
      <c r="J143" s="11">
        <f t="shared" si="44"/>
        <v>3502</v>
      </c>
      <c r="K143" s="3">
        <v>115</v>
      </c>
      <c r="L143" s="3">
        <f t="shared" si="86"/>
        <v>115</v>
      </c>
      <c r="N143" s="3">
        <f t="shared" si="45"/>
        <v>32773</v>
      </c>
      <c r="O143" s="11">
        <f t="shared" si="52"/>
        <v>32773</v>
      </c>
      <c r="P143" s="3">
        <f t="shared" si="46"/>
        <v>1694</v>
      </c>
      <c r="R143" s="3">
        <f t="shared" si="75"/>
        <v>5.1688890245018762</v>
      </c>
      <c r="S143" s="3">
        <f t="shared" si="49"/>
        <v>5.1688890245018762</v>
      </c>
      <c r="T143" s="3">
        <f t="shared" si="65"/>
        <v>10427</v>
      </c>
      <c r="U143" s="3">
        <v>682</v>
      </c>
      <c r="V143" s="3">
        <v>34</v>
      </c>
      <c r="W143" s="3">
        <f t="shared" si="50"/>
        <v>648</v>
      </c>
      <c r="X143" s="3">
        <f t="shared" si="77"/>
        <v>2</v>
      </c>
      <c r="Y143" s="2">
        <f t="shared" ref="Y143:Y206" si="91">SUM(K130:K143)</f>
        <v>3175</v>
      </c>
      <c r="Z143" s="2">
        <f t="shared" si="78"/>
        <v>72</v>
      </c>
      <c r="AA143" s="19">
        <f t="shared" si="79"/>
        <v>2.2677165354330708</v>
      </c>
      <c r="AB143" s="3">
        <v>340</v>
      </c>
      <c r="AC143" s="3">
        <f t="shared" si="80"/>
        <v>49</v>
      </c>
      <c r="AD143" s="3">
        <f t="shared" si="81"/>
        <v>2036</v>
      </c>
      <c r="AE143" s="3">
        <f t="shared" si="82"/>
        <v>2108</v>
      </c>
      <c r="AF143" s="3">
        <f t="shared" si="83"/>
        <v>3.4155597722960152</v>
      </c>
      <c r="AG143" s="3">
        <f t="shared" si="84"/>
        <v>1.5594302554027506</v>
      </c>
      <c r="AH143" s="3">
        <v>5355</v>
      </c>
      <c r="AI143" s="3">
        <f t="shared" si="85"/>
        <v>4732</v>
      </c>
      <c r="AJ143" s="1">
        <v>1</v>
      </c>
      <c r="AL143" s="3">
        <f t="shared" si="76"/>
        <v>4050</v>
      </c>
      <c r="AM143" s="3">
        <f t="shared" si="64"/>
        <v>3.2607653208017644</v>
      </c>
      <c r="AN143" s="3">
        <f t="shared" si="70"/>
        <v>14.412510566356721</v>
      </c>
      <c r="AO143" s="3">
        <f t="shared" si="71"/>
        <v>4.9853372434017595</v>
      </c>
      <c r="AP143" s="3">
        <f t="shared" si="72"/>
        <v>0.71851225697379539</v>
      </c>
      <c r="AQ143" s="3">
        <f t="shared" si="73"/>
        <v>13.693998309382923</v>
      </c>
      <c r="AR143" s="22">
        <f t="shared" ref="AR143:AR166" si="92">(Y143/6951482)*100000</f>
        <v>45.67371389295117</v>
      </c>
      <c r="AS143" s="22">
        <f t="shared" si="42"/>
        <v>1.0357503622968456</v>
      </c>
      <c r="AT143" s="22">
        <f t="shared" si="68"/>
        <v>471.45342532714602</v>
      </c>
      <c r="AU143" s="22">
        <f t="shared" si="51"/>
        <v>471.45342532714602</v>
      </c>
      <c r="AV143" s="1">
        <v>0.69299999999999995</v>
      </c>
      <c r="AW143" s="25">
        <f t="shared" si="90"/>
        <v>44033</v>
      </c>
      <c r="AX143" s="25">
        <f t="shared" si="36"/>
        <v>44039</v>
      </c>
      <c r="AY143" s="3">
        <v>0.97360000000000002</v>
      </c>
      <c r="AZ143" s="3">
        <v>2.63E-2</v>
      </c>
      <c r="BA143" s="11">
        <f t="shared" si="6"/>
        <v>26.349809885931556</v>
      </c>
      <c r="BB143" s="3">
        <v>0.94830000000000003</v>
      </c>
      <c r="BC143" s="3">
        <v>1.78E-2</v>
      </c>
      <c r="BD143" s="11">
        <f t="shared" si="69"/>
        <v>38.932584269662918</v>
      </c>
      <c r="BE143" s="6">
        <f t="shared" si="74"/>
        <v>44039</v>
      </c>
      <c r="BF143" s="2">
        <f t="shared" si="87"/>
        <v>10427</v>
      </c>
      <c r="BG143" s="2">
        <f t="shared" si="88"/>
        <v>340</v>
      </c>
    </row>
    <row r="144" spans="1:59" x14ac:dyDescent="0.25">
      <c r="B144" s="76">
        <v>7</v>
      </c>
      <c r="C144" s="76">
        <v>28</v>
      </c>
      <c r="D144" s="76">
        <v>143</v>
      </c>
      <c r="E144" s="94">
        <f t="shared" si="89"/>
        <v>44040</v>
      </c>
      <c r="F144" s="11">
        <v>3832</v>
      </c>
      <c r="J144" s="11">
        <f t="shared" si="44"/>
        <v>3832</v>
      </c>
      <c r="K144" s="3">
        <v>194</v>
      </c>
      <c r="L144" s="3">
        <f t="shared" si="86"/>
        <v>194</v>
      </c>
      <c r="N144" s="3">
        <f t="shared" si="45"/>
        <v>32919</v>
      </c>
      <c r="O144" s="11">
        <f t="shared" si="52"/>
        <v>32919</v>
      </c>
      <c r="P144" s="3">
        <f t="shared" si="46"/>
        <v>1692</v>
      </c>
      <c r="R144" s="3">
        <f t="shared" si="75"/>
        <v>5.1398888180078375</v>
      </c>
      <c r="S144" s="3">
        <f t="shared" si="49"/>
        <v>5.1398888180078375</v>
      </c>
      <c r="T144" s="3">
        <f t="shared" si="65"/>
        <v>10621</v>
      </c>
      <c r="U144" s="3">
        <v>686</v>
      </c>
      <c r="V144" s="3">
        <v>39</v>
      </c>
      <c r="W144" s="3">
        <f t="shared" si="50"/>
        <v>647</v>
      </c>
      <c r="X144" s="3">
        <f t="shared" si="77"/>
        <v>7</v>
      </c>
      <c r="Y144" s="56">
        <f t="shared" si="91"/>
        <v>3210</v>
      </c>
      <c r="Z144" s="2">
        <f t="shared" si="78"/>
        <v>71</v>
      </c>
      <c r="AA144" s="19">
        <f t="shared" si="79"/>
        <v>2.2118380062305296</v>
      </c>
      <c r="AB144" s="3">
        <v>347</v>
      </c>
      <c r="AC144" s="3">
        <f t="shared" si="80"/>
        <v>230</v>
      </c>
      <c r="AD144" s="3">
        <f t="shared" si="81"/>
        <v>2068</v>
      </c>
      <c r="AE144" s="3">
        <f t="shared" si="82"/>
        <v>2139</v>
      </c>
      <c r="AF144" s="3">
        <f t="shared" si="83"/>
        <v>3.319308087891538</v>
      </c>
      <c r="AG144" s="3">
        <f t="shared" si="84"/>
        <v>1.5522243713733075</v>
      </c>
      <c r="AH144" s="3">
        <v>5585</v>
      </c>
      <c r="AI144" s="3">
        <f t="shared" si="85"/>
        <v>4689</v>
      </c>
      <c r="AJ144" s="1">
        <v>11</v>
      </c>
      <c r="AL144" s="3">
        <f t="shared" si="76"/>
        <v>4003</v>
      </c>
      <c r="AM144" s="3">
        <f t="shared" si="64"/>
        <v>3.2671123246398639</v>
      </c>
      <c r="AN144" s="3">
        <f t="shared" si="70"/>
        <v>14.629985071443805</v>
      </c>
      <c r="AO144" s="3">
        <f t="shared" si="71"/>
        <v>5.685131195335277</v>
      </c>
      <c r="AP144" s="3">
        <f t="shared" si="72"/>
        <v>0.83173384516954574</v>
      </c>
      <c r="AQ144" s="3">
        <f t="shared" si="73"/>
        <v>13.798251226274258</v>
      </c>
      <c r="AR144" s="22">
        <f t="shared" si="92"/>
        <v>46.177203652401026</v>
      </c>
      <c r="AS144" s="22">
        <f t="shared" ref="AS144:AS205" si="93">(Z144/6951482)*100000</f>
        <v>1.0213649405982783</v>
      </c>
      <c r="AT144" s="22">
        <f t="shared" si="68"/>
        <v>473.55369689513691</v>
      </c>
      <c r="AU144" s="22">
        <f t="shared" si="51"/>
        <v>473.55369689513691</v>
      </c>
      <c r="AV144" s="1">
        <v>0.69299999999999995</v>
      </c>
      <c r="AW144" s="25">
        <f t="shared" si="90"/>
        <v>44034</v>
      </c>
      <c r="AX144" s="25">
        <f t="shared" si="36"/>
        <v>44040</v>
      </c>
      <c r="AY144" s="3">
        <v>0.97030000000000005</v>
      </c>
      <c r="AZ144" s="3">
        <v>2.4400000000000002E-2</v>
      </c>
      <c r="BA144" s="11">
        <f t="shared" si="6"/>
        <v>28.401639344262293</v>
      </c>
      <c r="BB144" s="3">
        <v>0.93830000000000002</v>
      </c>
      <c r="BC144" s="3">
        <v>1.61E-2</v>
      </c>
      <c r="BD144" s="11">
        <f t="shared" si="69"/>
        <v>43.043478260869563</v>
      </c>
      <c r="BE144" s="6">
        <f t="shared" si="74"/>
        <v>44040</v>
      </c>
      <c r="BF144" s="2">
        <f t="shared" si="87"/>
        <v>10621</v>
      </c>
      <c r="BG144" s="2">
        <f t="shared" si="88"/>
        <v>347</v>
      </c>
    </row>
    <row r="145" spans="1:59" x14ac:dyDescent="0.25">
      <c r="B145" s="76">
        <v>7</v>
      </c>
      <c r="C145" s="76">
        <v>29</v>
      </c>
      <c r="D145" s="76">
        <v>144</v>
      </c>
      <c r="E145" s="94">
        <f t="shared" si="89"/>
        <v>44041</v>
      </c>
      <c r="F145" s="11">
        <v>5303</v>
      </c>
      <c r="J145" s="11">
        <f t="shared" si="44"/>
        <v>5303</v>
      </c>
      <c r="K145" s="3">
        <v>250</v>
      </c>
      <c r="L145" s="3">
        <f t="shared" si="86"/>
        <v>250</v>
      </c>
      <c r="N145" s="3">
        <f t="shared" si="45"/>
        <v>32857</v>
      </c>
      <c r="O145" s="11">
        <f t="shared" si="52"/>
        <v>32857</v>
      </c>
      <c r="P145" s="3">
        <f t="shared" si="46"/>
        <v>1617</v>
      </c>
      <c r="R145" s="3">
        <f t="shared" si="75"/>
        <v>4.9213257448945429</v>
      </c>
      <c r="S145" s="3">
        <f t="shared" si="49"/>
        <v>4.9213257448945429</v>
      </c>
      <c r="T145" s="3">
        <f t="shared" si="65"/>
        <v>10871</v>
      </c>
      <c r="U145" s="3">
        <v>699</v>
      </c>
      <c r="V145" s="3">
        <v>40</v>
      </c>
      <c r="W145" s="3">
        <f t="shared" si="50"/>
        <v>659</v>
      </c>
      <c r="X145" s="3">
        <f t="shared" si="77"/>
        <v>8</v>
      </c>
      <c r="Y145" s="56">
        <f t="shared" si="91"/>
        <v>3226</v>
      </c>
      <c r="Z145" s="2">
        <f t="shared" si="78"/>
        <v>72</v>
      </c>
      <c r="AA145" s="19">
        <f t="shared" si="79"/>
        <v>2.2318660880347179</v>
      </c>
      <c r="AB145" s="3">
        <v>355</v>
      </c>
      <c r="AC145" s="3">
        <f t="shared" si="80"/>
        <v>181</v>
      </c>
      <c r="AD145" s="3">
        <f t="shared" si="81"/>
        <v>2103</v>
      </c>
      <c r="AE145" s="3">
        <f t="shared" si="82"/>
        <v>2175</v>
      </c>
      <c r="AF145" s="3">
        <f t="shared" si="83"/>
        <v>3.3103448275862069</v>
      </c>
      <c r="AG145" s="3">
        <f t="shared" si="84"/>
        <v>1.5339990489776509</v>
      </c>
      <c r="AH145" s="3">
        <v>5766</v>
      </c>
      <c r="AI145" s="3">
        <f t="shared" si="85"/>
        <v>4750</v>
      </c>
      <c r="AJ145" s="1">
        <v>20</v>
      </c>
      <c r="AL145" s="3">
        <f t="shared" si="76"/>
        <v>4051</v>
      </c>
      <c r="AM145" s="3">
        <f t="shared" si="64"/>
        <v>3.2655689448992735</v>
      </c>
      <c r="AN145" s="3">
        <f t="shared" si="70"/>
        <v>14.715789473684209</v>
      </c>
      <c r="AO145" s="3">
        <f t="shared" si="71"/>
        <v>5.7224606580829755</v>
      </c>
      <c r="AP145" s="3">
        <f t="shared" si="72"/>
        <v>0.84210526315789469</v>
      </c>
      <c r="AQ145" s="3">
        <f t="shared" si="73"/>
        <v>13.873684210526315</v>
      </c>
      <c r="AR145" s="22">
        <f t="shared" si="92"/>
        <v>46.407370399578106</v>
      </c>
      <c r="AS145" s="22">
        <f t="shared" si="93"/>
        <v>1.0357503622968456</v>
      </c>
      <c r="AT145" s="22">
        <f t="shared" si="68"/>
        <v>472.66180074982572</v>
      </c>
      <c r="AU145" s="22">
        <f t="shared" si="51"/>
        <v>472.66180074982572</v>
      </c>
      <c r="AV145" s="1">
        <v>0.69299999999999995</v>
      </c>
      <c r="AW145" s="25">
        <f t="shared" si="90"/>
        <v>44035</v>
      </c>
      <c r="AX145" s="25">
        <f t="shared" si="36"/>
        <v>44041</v>
      </c>
      <c r="AY145" s="3">
        <v>0.98460000000000003</v>
      </c>
      <c r="AZ145" s="3">
        <v>1.9900000000000001E-2</v>
      </c>
      <c r="BA145" s="11">
        <f t="shared" si="6"/>
        <v>34.824120603015068</v>
      </c>
      <c r="BB145" s="3">
        <v>0.95250000000000001</v>
      </c>
      <c r="BC145" s="3">
        <v>1.49E-2</v>
      </c>
      <c r="BD145" s="11">
        <f t="shared" si="69"/>
        <v>46.510067114093957</v>
      </c>
      <c r="BE145" s="6">
        <f t="shared" si="74"/>
        <v>44041</v>
      </c>
      <c r="BF145" s="2">
        <f t="shared" si="87"/>
        <v>10871</v>
      </c>
      <c r="BG145" s="2">
        <f t="shared" si="88"/>
        <v>355</v>
      </c>
    </row>
    <row r="146" spans="1:59" x14ac:dyDescent="0.25">
      <c r="B146" s="76">
        <v>7</v>
      </c>
      <c r="C146" s="76">
        <v>30</v>
      </c>
      <c r="D146" s="76">
        <v>145</v>
      </c>
      <c r="E146" s="94">
        <f t="shared" si="89"/>
        <v>44042</v>
      </c>
      <c r="F146" s="11">
        <v>6395</v>
      </c>
      <c r="J146" s="11">
        <f t="shared" si="44"/>
        <v>6395</v>
      </c>
      <c r="K146" s="3">
        <v>284</v>
      </c>
      <c r="L146" s="3">
        <f t="shared" si="86"/>
        <v>284</v>
      </c>
      <c r="N146" s="3">
        <f t="shared" si="45"/>
        <v>33069</v>
      </c>
      <c r="O146" s="11">
        <f t="shared" si="52"/>
        <v>33069</v>
      </c>
      <c r="P146" s="3">
        <f t="shared" si="46"/>
        <v>1571</v>
      </c>
      <c r="R146" s="3">
        <f t="shared" si="75"/>
        <v>4.7506728355861982</v>
      </c>
      <c r="S146" s="3">
        <f t="shared" si="49"/>
        <v>4.7506728355861982</v>
      </c>
      <c r="T146" s="3">
        <f t="shared" si="65"/>
        <v>11155</v>
      </c>
      <c r="U146" s="3">
        <v>722</v>
      </c>
      <c r="V146" s="3">
        <v>37</v>
      </c>
      <c r="W146" s="3">
        <f t="shared" si="50"/>
        <v>685</v>
      </c>
      <c r="X146" s="3">
        <f t="shared" si="77"/>
        <v>13</v>
      </c>
      <c r="Y146" s="56">
        <f t="shared" si="91"/>
        <v>3278</v>
      </c>
      <c r="Z146" s="2">
        <f t="shared" si="78"/>
        <v>79</v>
      </c>
      <c r="AA146" s="19">
        <f t="shared" si="79"/>
        <v>2.4100061012812692</v>
      </c>
      <c r="AB146" s="3">
        <v>368</v>
      </c>
      <c r="AC146" s="3">
        <f t="shared" si="80"/>
        <v>205</v>
      </c>
      <c r="AD146" s="3">
        <f t="shared" si="81"/>
        <v>2130</v>
      </c>
      <c r="AE146" s="3">
        <f t="shared" si="82"/>
        <v>2209</v>
      </c>
      <c r="AF146" s="3">
        <f t="shared" si="83"/>
        <v>3.5762788592123131</v>
      </c>
      <c r="AG146" s="3">
        <f t="shared" si="84"/>
        <v>1.5389671361502348</v>
      </c>
      <c r="AH146" s="3">
        <v>5971</v>
      </c>
      <c r="AI146" s="3">
        <f t="shared" si="85"/>
        <v>4816</v>
      </c>
      <c r="AJ146" s="1">
        <v>26</v>
      </c>
      <c r="AL146" s="3">
        <f t="shared" si="76"/>
        <v>4094</v>
      </c>
      <c r="AM146" s="3">
        <f t="shared" ref="AM146:AM167" si="94">(AB146/T146)*100</f>
        <v>3.2989690721649487</v>
      </c>
      <c r="AN146" s="3">
        <f t="shared" si="70"/>
        <v>14.991694352159469</v>
      </c>
      <c r="AO146" s="3">
        <f t="shared" si="71"/>
        <v>5.1246537396121887</v>
      </c>
      <c r="AP146" s="3">
        <f t="shared" si="72"/>
        <v>0.76827242524916939</v>
      </c>
      <c r="AQ146" s="3">
        <f t="shared" si="73"/>
        <v>14.223421926910298</v>
      </c>
      <c r="AR146" s="22">
        <f t="shared" si="92"/>
        <v>47.155412327903605</v>
      </c>
      <c r="AS146" s="22">
        <f t="shared" si="93"/>
        <v>1.1364483141868165</v>
      </c>
      <c r="AT146" s="22">
        <f t="shared" si="68"/>
        <v>475.71151014992199</v>
      </c>
      <c r="AU146" s="22">
        <f t="shared" si="51"/>
        <v>475.71151014992199</v>
      </c>
      <c r="AV146" s="1">
        <v>0.69299999999999995</v>
      </c>
      <c r="AW146" s="25">
        <f t="shared" si="90"/>
        <v>44036</v>
      </c>
      <c r="AX146" s="25">
        <f t="shared" si="36"/>
        <v>44042</v>
      </c>
      <c r="AY146" s="3">
        <v>0.98870000000000002</v>
      </c>
      <c r="AZ146" s="3">
        <v>1.9400000000000001E-2</v>
      </c>
      <c r="BA146" s="11">
        <f t="shared" si="6"/>
        <v>35.72164948453608</v>
      </c>
      <c r="BB146" s="3">
        <v>0.91990000000000005</v>
      </c>
      <c r="BC146" s="3">
        <v>1.67E-2</v>
      </c>
      <c r="BD146" s="11">
        <f t="shared" si="69"/>
        <v>41.49700598802395</v>
      </c>
      <c r="BE146" s="6">
        <f t="shared" si="74"/>
        <v>44042</v>
      </c>
      <c r="BF146" s="2">
        <f t="shared" si="87"/>
        <v>11155</v>
      </c>
      <c r="BG146" s="2">
        <f t="shared" si="88"/>
        <v>368</v>
      </c>
    </row>
    <row r="147" spans="1:59" x14ac:dyDescent="0.25">
      <c r="B147" s="76">
        <v>7</v>
      </c>
      <c r="C147" s="76">
        <v>31</v>
      </c>
      <c r="D147" s="76">
        <v>146</v>
      </c>
      <c r="E147" s="94">
        <f t="shared" si="89"/>
        <v>44043</v>
      </c>
      <c r="F147" s="11">
        <v>6639</v>
      </c>
      <c r="J147" s="11">
        <f t="shared" ref="J147:J210" si="95">SUM(F147+G147)</f>
        <v>6639</v>
      </c>
      <c r="K147" s="3">
        <v>265</v>
      </c>
      <c r="L147" s="3">
        <f t="shared" si="86"/>
        <v>265</v>
      </c>
      <c r="N147" s="3">
        <f t="shared" si="45"/>
        <v>33795</v>
      </c>
      <c r="O147" s="11">
        <f t="shared" si="52"/>
        <v>33795</v>
      </c>
      <c r="P147" s="3">
        <f t="shared" si="46"/>
        <v>1567</v>
      </c>
      <c r="R147" s="3">
        <f t="shared" si="75"/>
        <v>4.6367805888445037</v>
      </c>
      <c r="S147" s="3">
        <f t="shared" si="49"/>
        <v>4.6367805888445037</v>
      </c>
      <c r="T147" s="3">
        <f t="shared" ref="T147:T178" si="96">T146+K147</f>
        <v>11420</v>
      </c>
      <c r="U147" s="3">
        <v>751</v>
      </c>
      <c r="V147" s="3">
        <v>34</v>
      </c>
      <c r="W147" s="3">
        <f t="shared" si="50"/>
        <v>717</v>
      </c>
      <c r="X147" s="3">
        <f t="shared" si="77"/>
        <v>6</v>
      </c>
      <c r="Y147" s="56">
        <f t="shared" si="91"/>
        <v>3276</v>
      </c>
      <c r="Z147" s="2">
        <f t="shared" si="78"/>
        <v>81</v>
      </c>
      <c r="AA147" s="19">
        <f t="shared" si="79"/>
        <v>2.4725274725274726</v>
      </c>
      <c r="AB147" s="3">
        <v>374</v>
      </c>
      <c r="AC147" s="3">
        <f t="shared" si="80"/>
        <v>202</v>
      </c>
      <c r="AD147" s="3">
        <f t="shared" si="81"/>
        <v>2246</v>
      </c>
      <c r="AE147" s="3">
        <f t="shared" si="82"/>
        <v>2327</v>
      </c>
      <c r="AF147" s="3">
        <f t="shared" si="83"/>
        <v>3.4808766652342076</v>
      </c>
      <c r="AG147" s="3">
        <f t="shared" si="84"/>
        <v>1.4585930543187891</v>
      </c>
      <c r="AH147" s="3">
        <v>6173</v>
      </c>
      <c r="AI147" s="3">
        <f t="shared" si="85"/>
        <v>4873</v>
      </c>
      <c r="AJ147" s="1">
        <v>9</v>
      </c>
      <c r="AL147" s="3">
        <f t="shared" si="76"/>
        <v>4122</v>
      </c>
      <c r="AM147" s="3">
        <f t="shared" si="94"/>
        <v>3.2749562171628721</v>
      </c>
      <c r="AN147" s="3">
        <f t="shared" si="70"/>
        <v>15.411450851631439</v>
      </c>
      <c r="AO147" s="3">
        <f t="shared" si="71"/>
        <v>4.5272969374167777</v>
      </c>
      <c r="AP147" s="3">
        <f t="shared" si="72"/>
        <v>0.69772214241740205</v>
      </c>
      <c r="AQ147" s="3">
        <f t="shared" si="73"/>
        <v>14.713728709214035</v>
      </c>
      <c r="AR147" s="22">
        <f t="shared" si="92"/>
        <v>47.126641484506472</v>
      </c>
      <c r="AS147" s="22">
        <f t="shared" si="93"/>
        <v>1.1652191575839512</v>
      </c>
      <c r="AT147" s="22">
        <f t="shared" si="68"/>
        <v>486.15532630308189</v>
      </c>
      <c r="AU147" s="22">
        <f t="shared" si="51"/>
        <v>486.15532630308189</v>
      </c>
      <c r="AV147" s="1">
        <v>0.69299999999999995</v>
      </c>
      <c r="AW147" s="25">
        <f t="shared" si="90"/>
        <v>44037</v>
      </c>
      <c r="AX147" s="25">
        <f t="shared" si="36"/>
        <v>44043</v>
      </c>
      <c r="AY147" s="3">
        <v>0.98560000000000003</v>
      </c>
      <c r="AZ147" s="3">
        <v>0.02</v>
      </c>
      <c r="BA147" s="11">
        <f t="shared" si="6"/>
        <v>34.65</v>
      </c>
      <c r="BB147" s="3">
        <v>0.92959999999999998</v>
      </c>
      <c r="BC147" s="3">
        <v>1.8800000000000001E-2</v>
      </c>
      <c r="BD147" s="11">
        <f t="shared" si="69"/>
        <v>36.861702127659569</v>
      </c>
      <c r="BE147" s="6">
        <f t="shared" si="74"/>
        <v>44043</v>
      </c>
      <c r="BF147" s="2">
        <f t="shared" si="87"/>
        <v>11420</v>
      </c>
      <c r="BG147" s="2">
        <f t="shared" si="88"/>
        <v>374</v>
      </c>
    </row>
    <row r="148" spans="1:59" x14ac:dyDescent="0.25">
      <c r="B148" s="76">
        <v>8</v>
      </c>
      <c r="C148" s="76">
        <v>1</v>
      </c>
      <c r="D148" s="76">
        <v>147</v>
      </c>
      <c r="E148" s="94">
        <f t="shared" si="89"/>
        <v>44044</v>
      </c>
      <c r="F148" s="11">
        <v>5582</v>
      </c>
      <c r="J148" s="11">
        <f t="shared" si="95"/>
        <v>5582</v>
      </c>
      <c r="K148" s="3">
        <v>270</v>
      </c>
      <c r="L148" s="3">
        <f t="shared" si="86"/>
        <v>270</v>
      </c>
      <c r="N148" s="3">
        <f t="shared" si="45"/>
        <v>33414</v>
      </c>
      <c r="O148" s="11">
        <f t="shared" si="52"/>
        <v>33414</v>
      </c>
      <c r="P148" s="3">
        <f t="shared" si="46"/>
        <v>1567</v>
      </c>
      <c r="R148" s="3">
        <f t="shared" si="75"/>
        <v>4.6896510444723765</v>
      </c>
      <c r="S148" s="3">
        <f t="shared" si="49"/>
        <v>4.6896510444723765</v>
      </c>
      <c r="T148" s="3">
        <f t="shared" si="96"/>
        <v>11690</v>
      </c>
      <c r="U148" s="3">
        <v>778</v>
      </c>
      <c r="V148" s="3">
        <v>42</v>
      </c>
      <c r="W148" s="3">
        <f t="shared" si="50"/>
        <v>736</v>
      </c>
      <c r="X148" s="3">
        <f t="shared" si="77"/>
        <v>9</v>
      </c>
      <c r="Y148" s="56">
        <f t="shared" si="91"/>
        <v>3248</v>
      </c>
      <c r="Z148" s="2">
        <f t="shared" si="78"/>
        <v>86</v>
      </c>
      <c r="AA148" s="19">
        <f t="shared" si="79"/>
        <v>2.6477832512315271</v>
      </c>
      <c r="AB148" s="3">
        <v>383</v>
      </c>
      <c r="AC148" s="3">
        <f t="shared" si="80"/>
        <v>146</v>
      </c>
      <c r="AD148" s="3">
        <f t="shared" si="81"/>
        <v>2286</v>
      </c>
      <c r="AE148" s="3">
        <f t="shared" si="82"/>
        <v>2372</v>
      </c>
      <c r="AF148" s="3">
        <f t="shared" si="83"/>
        <v>3.6256323777403039</v>
      </c>
      <c r="AG148" s="3">
        <f t="shared" si="84"/>
        <v>1.42082239720035</v>
      </c>
      <c r="AH148" s="3">
        <v>6319</v>
      </c>
      <c r="AI148" s="3">
        <f t="shared" si="85"/>
        <v>4988</v>
      </c>
      <c r="AJ148" s="1">
        <v>9</v>
      </c>
      <c r="AL148" s="3">
        <f t="shared" si="76"/>
        <v>4210</v>
      </c>
      <c r="AM148" s="3">
        <f t="shared" si="94"/>
        <v>3.2763045337895638</v>
      </c>
      <c r="AN148" s="3">
        <f t="shared" si="70"/>
        <v>15.597433841218924</v>
      </c>
      <c r="AO148" s="3">
        <f t="shared" si="71"/>
        <v>5.3984575835475574</v>
      </c>
      <c r="AP148" s="3">
        <f t="shared" si="72"/>
        <v>0.84202085004009619</v>
      </c>
      <c r="AQ148" s="3">
        <f t="shared" si="73"/>
        <v>14.755412991178829</v>
      </c>
      <c r="AR148" s="22">
        <f t="shared" si="92"/>
        <v>46.723849676946585</v>
      </c>
      <c r="AS148" s="22">
        <f t="shared" si="93"/>
        <v>1.2371462660767876</v>
      </c>
      <c r="AT148" s="22">
        <f t="shared" si="68"/>
        <v>480.67448063592769</v>
      </c>
      <c r="AU148" s="22">
        <f t="shared" si="51"/>
        <v>480.67448063592769</v>
      </c>
      <c r="AV148" s="1">
        <v>0.69299999999999995</v>
      </c>
      <c r="AW148" s="25">
        <f t="shared" si="90"/>
        <v>44038</v>
      </c>
      <c r="AX148" s="25">
        <f t="shared" si="36"/>
        <v>44044</v>
      </c>
      <c r="AY148" s="3">
        <v>0.98970000000000002</v>
      </c>
      <c r="AZ148" s="3">
        <v>2.1700000000000001E-2</v>
      </c>
      <c r="BA148" s="11">
        <f t="shared" si="6"/>
        <v>31.93548387096774</v>
      </c>
      <c r="BB148" s="3">
        <v>0.9788</v>
      </c>
      <c r="BC148" s="3">
        <v>2.23E-2</v>
      </c>
      <c r="BD148" s="11">
        <f t="shared" si="69"/>
        <v>31.076233183856498</v>
      </c>
      <c r="BE148" s="6">
        <f t="shared" si="74"/>
        <v>44044</v>
      </c>
      <c r="BF148" s="2">
        <f t="shared" si="87"/>
        <v>11690</v>
      </c>
      <c r="BG148" s="2">
        <f t="shared" si="88"/>
        <v>383</v>
      </c>
    </row>
    <row r="149" spans="1:59" s="46" customFormat="1" x14ac:dyDescent="0.25">
      <c r="A149" s="55" t="s">
        <v>64</v>
      </c>
      <c r="B149" s="77">
        <v>8</v>
      </c>
      <c r="C149" s="77">
        <v>2</v>
      </c>
      <c r="D149" s="77">
        <v>148</v>
      </c>
      <c r="E149" s="93">
        <f t="shared" si="89"/>
        <v>44045</v>
      </c>
      <c r="F149" s="51">
        <v>3955</v>
      </c>
      <c r="G149" s="51"/>
      <c r="H149" s="51"/>
      <c r="I149" s="51"/>
      <c r="J149" s="51">
        <f t="shared" si="95"/>
        <v>3955</v>
      </c>
      <c r="K149" s="46">
        <v>146</v>
      </c>
      <c r="L149" s="46">
        <f t="shared" si="86"/>
        <v>146</v>
      </c>
      <c r="M149" s="36">
        <f>SUM(K143:K149)</f>
        <v>1524</v>
      </c>
      <c r="N149" s="46">
        <f t="shared" si="45"/>
        <v>35208</v>
      </c>
      <c r="O149" s="51">
        <f t="shared" si="52"/>
        <v>35208</v>
      </c>
      <c r="P149" s="46">
        <f t="shared" si="46"/>
        <v>1524</v>
      </c>
      <c r="Q149" s="36">
        <f>SUM(X143:X149)</f>
        <v>47</v>
      </c>
      <c r="R149" s="46">
        <f t="shared" si="75"/>
        <v>4.3285616905248805</v>
      </c>
      <c r="S149" s="46">
        <f t="shared" si="49"/>
        <v>4.3285616905248805</v>
      </c>
      <c r="T149" s="46">
        <f t="shared" si="96"/>
        <v>11836</v>
      </c>
      <c r="U149" s="46">
        <v>793</v>
      </c>
      <c r="V149" s="46">
        <v>43</v>
      </c>
      <c r="W149" s="46">
        <f t="shared" si="50"/>
        <v>750</v>
      </c>
      <c r="X149" s="46">
        <f t="shared" si="77"/>
        <v>2</v>
      </c>
      <c r="Y149" s="36">
        <f t="shared" si="91"/>
        <v>3198</v>
      </c>
      <c r="Z149" s="36">
        <f t="shared" si="78"/>
        <v>86</v>
      </c>
      <c r="AA149" s="39">
        <f t="shared" si="79"/>
        <v>2.6891807379612258</v>
      </c>
      <c r="AB149" s="46">
        <v>385</v>
      </c>
      <c r="AC149" s="46">
        <f t="shared" si="80"/>
        <v>77</v>
      </c>
      <c r="AD149" s="46">
        <f t="shared" si="81"/>
        <v>2315</v>
      </c>
      <c r="AE149" s="46">
        <f t="shared" si="82"/>
        <v>2401</v>
      </c>
      <c r="AF149" s="46">
        <f t="shared" si="83"/>
        <v>3.5818408996251563</v>
      </c>
      <c r="AG149" s="46">
        <f t="shared" si="84"/>
        <v>1.381425485961123</v>
      </c>
      <c r="AH149" s="46">
        <v>6396</v>
      </c>
      <c r="AI149" s="46">
        <f t="shared" si="85"/>
        <v>5055</v>
      </c>
      <c r="AJ149" s="47">
        <v>12</v>
      </c>
      <c r="AL149" s="46">
        <f t="shared" si="76"/>
        <v>4262</v>
      </c>
      <c r="AM149" s="46">
        <f t="shared" si="94"/>
        <v>3.2527881040892193</v>
      </c>
      <c r="AN149" s="46">
        <f t="shared" si="70"/>
        <v>15.687438180019782</v>
      </c>
      <c r="AO149" s="46">
        <f t="shared" si="71"/>
        <v>5.4224464060529636</v>
      </c>
      <c r="AP149" s="46">
        <f t="shared" si="72"/>
        <v>0.8506429277942632</v>
      </c>
      <c r="AQ149" s="46">
        <f t="shared" si="73"/>
        <v>14.836795252225517</v>
      </c>
      <c r="AR149" s="41">
        <f t="shared" si="92"/>
        <v>46.00457859201822</v>
      </c>
      <c r="AS149" s="41">
        <f t="shared" si="93"/>
        <v>1.2371462660767876</v>
      </c>
      <c r="AT149" s="41">
        <f t="shared" si="68"/>
        <v>506.48192716315748</v>
      </c>
      <c r="AU149" s="22">
        <f t="shared" si="51"/>
        <v>506.48192716315748</v>
      </c>
      <c r="AV149" s="47">
        <v>0.69299999999999995</v>
      </c>
      <c r="AW149" s="48">
        <f t="shared" si="90"/>
        <v>44039</v>
      </c>
      <c r="AX149" s="48">
        <f t="shared" si="36"/>
        <v>44045</v>
      </c>
      <c r="AY149" s="46">
        <v>0.99470000000000003</v>
      </c>
      <c r="AZ149" s="46">
        <v>2.2200000000000001E-2</v>
      </c>
      <c r="BA149" s="51">
        <f t="shared" si="6"/>
        <v>31.216216216216214</v>
      </c>
      <c r="BB149" s="46">
        <v>0.97770000000000001</v>
      </c>
      <c r="BC149" s="46">
        <v>2.23E-2</v>
      </c>
      <c r="BD149" s="51">
        <f t="shared" si="69"/>
        <v>31.076233183856498</v>
      </c>
      <c r="BE149" s="50">
        <f t="shared" si="74"/>
        <v>44045</v>
      </c>
      <c r="BF149" s="36">
        <f t="shared" si="87"/>
        <v>11836</v>
      </c>
      <c r="BG149" s="36">
        <f t="shared" si="88"/>
        <v>385</v>
      </c>
    </row>
    <row r="150" spans="1:59" x14ac:dyDescent="0.25">
      <c r="B150" s="76">
        <v>8</v>
      </c>
      <c r="C150" s="76">
        <v>3</v>
      </c>
      <c r="D150" s="76">
        <v>149</v>
      </c>
      <c r="E150" s="94">
        <f t="shared" si="89"/>
        <v>44046</v>
      </c>
      <c r="F150" s="11">
        <v>1491</v>
      </c>
      <c r="J150" s="11">
        <f t="shared" si="95"/>
        <v>1491</v>
      </c>
      <c r="K150" s="3">
        <v>119</v>
      </c>
      <c r="L150" s="3">
        <f t="shared" si="86"/>
        <v>119</v>
      </c>
      <c r="N150" s="3">
        <f t="shared" si="45"/>
        <v>33197</v>
      </c>
      <c r="O150" s="11">
        <f t="shared" si="52"/>
        <v>33197</v>
      </c>
      <c r="P150" s="3">
        <f t="shared" si="46"/>
        <v>1528</v>
      </c>
      <c r="R150" s="3">
        <f t="shared" si="75"/>
        <v>4.6028255565261924</v>
      </c>
      <c r="S150" s="3">
        <f t="shared" si="49"/>
        <v>4.6028255565261924</v>
      </c>
      <c r="T150" s="3">
        <f t="shared" si="96"/>
        <v>11955</v>
      </c>
      <c r="U150" s="3">
        <v>814</v>
      </c>
      <c r="V150" s="3">
        <v>46</v>
      </c>
      <c r="W150" s="3">
        <f t="shared" si="50"/>
        <v>768</v>
      </c>
      <c r="X150" s="3">
        <f t="shared" si="77"/>
        <v>3</v>
      </c>
      <c r="Y150" s="56">
        <f t="shared" si="91"/>
        <v>3222</v>
      </c>
      <c r="Z150" s="2">
        <f t="shared" si="78"/>
        <v>88</v>
      </c>
      <c r="AA150" s="19">
        <f t="shared" si="79"/>
        <v>2.7312228429546863</v>
      </c>
      <c r="AB150" s="3">
        <v>388</v>
      </c>
      <c r="AC150" s="3">
        <f t="shared" si="80"/>
        <v>24</v>
      </c>
      <c r="AD150" s="3">
        <f t="shared" si="81"/>
        <v>2314</v>
      </c>
      <c r="AE150" s="3">
        <f t="shared" si="82"/>
        <v>2402</v>
      </c>
      <c r="AF150" s="3">
        <f t="shared" si="83"/>
        <v>3.6636136552872607</v>
      </c>
      <c r="AG150" s="3">
        <f t="shared" si="84"/>
        <v>1.3923941227312013</v>
      </c>
      <c r="AH150" s="3">
        <v>6420</v>
      </c>
      <c r="AI150" s="3">
        <f t="shared" si="85"/>
        <v>5147</v>
      </c>
      <c r="AJ150" s="1">
        <v>7</v>
      </c>
      <c r="AL150" s="3">
        <f t="shared" si="76"/>
        <v>4333</v>
      </c>
      <c r="AM150" s="3">
        <f t="shared" si="94"/>
        <v>3.2455039732329571</v>
      </c>
      <c r="AN150" s="3">
        <f t="shared" si="70"/>
        <v>15.815037886147271</v>
      </c>
      <c r="AO150" s="3">
        <f t="shared" si="71"/>
        <v>5.6511056511056514</v>
      </c>
      <c r="AP150" s="3">
        <f t="shared" si="72"/>
        <v>0.89372449970856815</v>
      </c>
      <c r="AQ150" s="3">
        <f t="shared" si="73"/>
        <v>14.921313386438703</v>
      </c>
      <c r="AR150" s="22">
        <f t="shared" si="92"/>
        <v>46.349828712783832</v>
      </c>
      <c r="AS150" s="22">
        <f t="shared" si="93"/>
        <v>1.2659171094739221</v>
      </c>
      <c r="AT150" s="22">
        <f t="shared" si="68"/>
        <v>477.55284412733863</v>
      </c>
      <c r="AU150" s="22">
        <f t="shared" si="51"/>
        <v>477.55284412733863</v>
      </c>
      <c r="AV150" s="1">
        <v>0.69299999999999995</v>
      </c>
      <c r="AW150" s="25">
        <f t="shared" si="90"/>
        <v>44040</v>
      </c>
      <c r="AX150" s="25">
        <f t="shared" si="36"/>
        <v>44046</v>
      </c>
      <c r="AY150" s="3">
        <v>0.97919999999999996</v>
      </c>
      <c r="AZ150" s="3">
        <v>2.0400000000000001E-2</v>
      </c>
      <c r="BA150" s="11">
        <f t="shared" si="6"/>
        <v>33.970588235294116</v>
      </c>
      <c r="BB150" s="3">
        <v>0.94240000000000002</v>
      </c>
      <c r="BC150" s="3">
        <v>1.9199999999999998E-2</v>
      </c>
      <c r="BD150" s="11">
        <f t="shared" si="69"/>
        <v>36.09375</v>
      </c>
      <c r="BE150" s="6">
        <f t="shared" si="74"/>
        <v>44046</v>
      </c>
      <c r="BF150" s="2">
        <f t="shared" si="87"/>
        <v>11955</v>
      </c>
      <c r="BG150" s="2">
        <f t="shared" si="88"/>
        <v>388</v>
      </c>
    </row>
    <row r="151" spans="1:59" x14ac:dyDescent="0.25">
      <c r="B151" s="76">
        <v>8</v>
      </c>
      <c r="C151" s="76">
        <v>4</v>
      </c>
      <c r="D151" s="76">
        <v>150</v>
      </c>
      <c r="E151" s="94">
        <f t="shared" si="89"/>
        <v>44047</v>
      </c>
      <c r="F151" s="11">
        <v>4137</v>
      </c>
      <c r="J151" s="11">
        <f t="shared" si="95"/>
        <v>4137</v>
      </c>
      <c r="K151" s="3">
        <v>204</v>
      </c>
      <c r="L151" s="3">
        <f t="shared" si="86"/>
        <v>204</v>
      </c>
      <c r="N151" s="3">
        <f t="shared" si="45"/>
        <v>33502</v>
      </c>
      <c r="O151" s="11">
        <f t="shared" si="52"/>
        <v>33502</v>
      </c>
      <c r="P151" s="3">
        <f t="shared" si="46"/>
        <v>1538</v>
      </c>
      <c r="R151" s="3">
        <f t="shared" si="75"/>
        <v>4.5907707002567006</v>
      </c>
      <c r="S151" s="3">
        <f t="shared" si="49"/>
        <v>4.5907707002567006</v>
      </c>
      <c r="T151" s="3">
        <f t="shared" si="96"/>
        <v>12159</v>
      </c>
      <c r="U151" s="3">
        <v>823</v>
      </c>
      <c r="V151" s="3">
        <v>43</v>
      </c>
      <c r="W151" s="3">
        <f t="shared" si="50"/>
        <v>780</v>
      </c>
      <c r="X151" s="3">
        <f t="shared" si="77"/>
        <v>16</v>
      </c>
      <c r="Y151" s="56">
        <f t="shared" si="91"/>
        <v>3230</v>
      </c>
      <c r="Z151" s="2">
        <f t="shared" si="78"/>
        <v>96</v>
      </c>
      <c r="AA151" s="19">
        <f t="shared" si="79"/>
        <v>2.9721362229102164</v>
      </c>
      <c r="AB151" s="3">
        <v>404</v>
      </c>
      <c r="AC151" s="3">
        <f t="shared" si="80"/>
        <v>264</v>
      </c>
      <c r="AD151" s="3">
        <f t="shared" si="81"/>
        <v>2479</v>
      </c>
      <c r="AE151" s="3">
        <f t="shared" si="82"/>
        <v>2575</v>
      </c>
      <c r="AF151" s="3">
        <f t="shared" si="83"/>
        <v>3.7281553398058254</v>
      </c>
      <c r="AG151" s="3">
        <f t="shared" si="84"/>
        <v>1.3029447357805566</v>
      </c>
      <c r="AH151" s="3">
        <v>6684</v>
      </c>
      <c r="AI151" s="3">
        <f t="shared" si="85"/>
        <v>5071</v>
      </c>
      <c r="AJ151" s="1">
        <v>10</v>
      </c>
      <c r="AL151" s="3">
        <f t="shared" si="76"/>
        <v>4248</v>
      </c>
      <c r="AM151" s="3">
        <f t="shared" si="94"/>
        <v>3.3226416646105768</v>
      </c>
      <c r="AN151" s="3">
        <f t="shared" si="70"/>
        <v>16.229540524551371</v>
      </c>
      <c r="AO151" s="3">
        <f t="shared" si="71"/>
        <v>5.2247873633049817</v>
      </c>
      <c r="AP151" s="3">
        <f t="shared" si="72"/>
        <v>0.84795898244922097</v>
      </c>
      <c r="AQ151" s="3">
        <f t="shared" si="73"/>
        <v>15.381581542102149</v>
      </c>
      <c r="AR151" s="22">
        <f t="shared" si="92"/>
        <v>46.464912086372372</v>
      </c>
      <c r="AS151" s="22">
        <f t="shared" si="93"/>
        <v>1.3810004830624607</v>
      </c>
      <c r="AT151" s="22">
        <f t="shared" si="68"/>
        <v>481.94039774540158</v>
      </c>
      <c r="AU151" s="22">
        <f t="shared" si="51"/>
        <v>481.94039774540158</v>
      </c>
      <c r="AV151" s="1">
        <v>0.69299999999999995</v>
      </c>
      <c r="AW151" s="25">
        <f t="shared" si="90"/>
        <v>44041</v>
      </c>
      <c r="AX151" s="25">
        <f t="shared" si="36"/>
        <v>44047</v>
      </c>
      <c r="AY151" s="3">
        <v>0.97389999999999999</v>
      </c>
      <c r="AZ151" s="3">
        <v>1.8200000000000001E-2</v>
      </c>
      <c r="BA151" s="11">
        <f t="shared" si="6"/>
        <v>38.076923076923073</v>
      </c>
      <c r="BB151" s="3">
        <v>0.94669999999999999</v>
      </c>
      <c r="BC151" s="3">
        <v>1.8700000000000001E-2</v>
      </c>
      <c r="BD151" s="11">
        <f t="shared" si="69"/>
        <v>37.058823529411761</v>
      </c>
      <c r="BE151" s="6">
        <f t="shared" si="74"/>
        <v>44047</v>
      </c>
      <c r="BF151" s="2">
        <f t="shared" si="87"/>
        <v>12159</v>
      </c>
      <c r="BG151" s="2">
        <f t="shared" si="88"/>
        <v>404</v>
      </c>
    </row>
    <row r="152" spans="1:59" x14ac:dyDescent="0.25">
      <c r="B152" s="76">
        <v>8</v>
      </c>
      <c r="C152" s="76">
        <v>5</v>
      </c>
      <c r="D152" s="76">
        <v>151</v>
      </c>
      <c r="E152" s="94">
        <f t="shared" si="89"/>
        <v>44048</v>
      </c>
      <c r="F152" s="11">
        <v>5325</v>
      </c>
      <c r="J152" s="11">
        <f t="shared" si="95"/>
        <v>5325</v>
      </c>
      <c r="K152" s="3">
        <v>255</v>
      </c>
      <c r="L152" s="3">
        <f t="shared" si="86"/>
        <v>255</v>
      </c>
      <c r="N152" s="3">
        <f t="shared" ref="N152:N215" si="97">SUM(F146:F152)</f>
        <v>33524</v>
      </c>
      <c r="O152" s="11">
        <f t="shared" si="52"/>
        <v>33524</v>
      </c>
      <c r="P152" s="3">
        <f t="shared" ref="P152:P215" si="98">SUM(K146:K152)</f>
        <v>1543</v>
      </c>
      <c r="R152" s="3">
        <f t="shared" si="75"/>
        <v>4.6026727120868633</v>
      </c>
      <c r="S152" s="3">
        <f t="shared" si="49"/>
        <v>4.6026727120868633</v>
      </c>
      <c r="T152" s="3">
        <f t="shared" si="96"/>
        <v>12414</v>
      </c>
      <c r="U152" s="3">
        <v>823</v>
      </c>
      <c r="V152" s="3">
        <v>43</v>
      </c>
      <c r="W152" s="3">
        <f t="shared" si="50"/>
        <v>780</v>
      </c>
      <c r="X152" s="3">
        <f t="shared" si="77"/>
        <v>11</v>
      </c>
      <c r="Y152" s="56">
        <f t="shared" si="91"/>
        <v>3160</v>
      </c>
      <c r="Z152" s="2">
        <f t="shared" si="78"/>
        <v>102</v>
      </c>
      <c r="AA152" s="19">
        <f t="shared" si="79"/>
        <v>3.2278481012658227</v>
      </c>
      <c r="AB152" s="3">
        <v>415</v>
      </c>
      <c r="AC152" s="3">
        <f t="shared" si="80"/>
        <v>280</v>
      </c>
      <c r="AD152" s="3">
        <f t="shared" si="81"/>
        <v>2443</v>
      </c>
      <c r="AE152" s="3">
        <f t="shared" si="82"/>
        <v>2545</v>
      </c>
      <c r="AF152" s="3">
        <f t="shared" si="83"/>
        <v>4.0078585461689586</v>
      </c>
      <c r="AG152" s="3">
        <f t="shared" si="84"/>
        <v>1.2934916086778552</v>
      </c>
      <c r="AH152" s="3">
        <v>6964</v>
      </c>
      <c r="AI152" s="3">
        <f t="shared" si="85"/>
        <v>5035</v>
      </c>
      <c r="AJ152" s="1">
        <v>10</v>
      </c>
      <c r="AL152" s="3">
        <f t="shared" si="76"/>
        <v>4212</v>
      </c>
      <c r="AM152" s="3">
        <f t="shared" si="94"/>
        <v>3.3429998388915743</v>
      </c>
      <c r="AN152" s="3">
        <f t="shared" si="70"/>
        <v>16.34558093346574</v>
      </c>
      <c r="AO152" s="3">
        <f t="shared" si="71"/>
        <v>5.2247873633049817</v>
      </c>
      <c r="AP152" s="3">
        <f t="shared" si="72"/>
        <v>0.85402184707050643</v>
      </c>
      <c r="AQ152" s="3">
        <f t="shared" si="73"/>
        <v>15.491559086395235</v>
      </c>
      <c r="AR152" s="22">
        <f t="shared" si="92"/>
        <v>45.457932567472668</v>
      </c>
      <c r="AS152" s="22">
        <f t="shared" si="93"/>
        <v>1.4673130132538643</v>
      </c>
      <c r="AT152" s="22">
        <f t="shared" ref="AT152:AT166" si="99">(N152/6951482)*100000</f>
        <v>482.25687702277014</v>
      </c>
      <c r="AU152" s="22">
        <f t="shared" si="51"/>
        <v>482.25687702277014</v>
      </c>
      <c r="AV152" s="1">
        <v>0.69299999999999995</v>
      </c>
      <c r="AW152" s="25">
        <f t="shared" si="90"/>
        <v>44042</v>
      </c>
      <c r="AX152" s="25">
        <f t="shared" si="36"/>
        <v>44048</v>
      </c>
      <c r="AY152" s="3">
        <v>0.98419999999999996</v>
      </c>
      <c r="AZ152" s="3">
        <v>1.67E-2</v>
      </c>
      <c r="BA152" s="11">
        <f t="shared" si="6"/>
        <v>41.49700598802395</v>
      </c>
      <c r="BB152" s="3">
        <v>0.94440000000000002</v>
      </c>
      <c r="BC152" s="3">
        <v>1.89E-2</v>
      </c>
      <c r="BD152" s="11">
        <f t="shared" si="69"/>
        <v>36.666666666666664</v>
      </c>
      <c r="BE152" s="6">
        <f t="shared" si="74"/>
        <v>44048</v>
      </c>
      <c r="BF152" s="2">
        <f t="shared" si="87"/>
        <v>12414</v>
      </c>
      <c r="BG152" s="2">
        <f t="shared" si="88"/>
        <v>415</v>
      </c>
    </row>
    <row r="153" spans="1:59" x14ac:dyDescent="0.25">
      <c r="B153" s="76">
        <v>8</v>
      </c>
      <c r="C153" s="76">
        <v>6</v>
      </c>
      <c r="D153" s="76">
        <v>152</v>
      </c>
      <c r="E153" s="94">
        <f t="shared" si="89"/>
        <v>44049</v>
      </c>
      <c r="F153" s="11">
        <v>5701</v>
      </c>
      <c r="J153" s="11">
        <f t="shared" si="95"/>
        <v>5701</v>
      </c>
      <c r="K153" s="3">
        <v>303</v>
      </c>
      <c r="L153" s="3">
        <f t="shared" si="86"/>
        <v>303</v>
      </c>
      <c r="N153" s="3">
        <f t="shared" si="97"/>
        <v>32830</v>
      </c>
      <c r="O153" s="11">
        <f t="shared" ref="O153:O216" si="100">SUM(J147:J153)</f>
        <v>32830</v>
      </c>
      <c r="P153" s="3">
        <f t="shared" si="98"/>
        <v>1562</v>
      </c>
      <c r="R153" s="3">
        <f t="shared" si="75"/>
        <v>4.7578434358818154</v>
      </c>
      <c r="S153" s="3">
        <f t="shared" ref="S153:S216" si="101">(P153/O153)*100</f>
        <v>4.7578434358818154</v>
      </c>
      <c r="T153" s="3">
        <f t="shared" si="96"/>
        <v>12717</v>
      </c>
      <c r="U153" s="3">
        <v>872</v>
      </c>
      <c r="V153" s="3">
        <v>44</v>
      </c>
      <c r="W153" s="3">
        <f t="shared" si="50"/>
        <v>828</v>
      </c>
      <c r="X153" s="3">
        <f t="shared" si="77"/>
        <v>9</v>
      </c>
      <c r="Y153" s="56">
        <f t="shared" si="91"/>
        <v>3133</v>
      </c>
      <c r="Z153" s="2">
        <f t="shared" si="78"/>
        <v>103</v>
      </c>
      <c r="AA153" s="19">
        <f t="shared" si="79"/>
        <v>3.287583785509097</v>
      </c>
      <c r="AB153" s="3">
        <v>424</v>
      </c>
      <c r="AC153" s="3">
        <f t="shared" si="80"/>
        <v>190</v>
      </c>
      <c r="AD153" s="3">
        <f t="shared" si="81"/>
        <v>2511</v>
      </c>
      <c r="AE153" s="3">
        <f t="shared" si="82"/>
        <v>2614</v>
      </c>
      <c r="AF153" s="3">
        <f t="shared" si="83"/>
        <v>3.940321346595256</v>
      </c>
      <c r="AG153" s="3">
        <f t="shared" si="84"/>
        <v>1.2477100756670649</v>
      </c>
      <c r="AH153" s="3">
        <v>7154</v>
      </c>
      <c r="AI153" s="3">
        <f t="shared" si="85"/>
        <v>5139</v>
      </c>
      <c r="AJ153" s="1">
        <v>16</v>
      </c>
      <c r="AL153" s="3">
        <f t="shared" si="76"/>
        <v>4267</v>
      </c>
      <c r="AM153" s="3">
        <f t="shared" si="94"/>
        <v>3.3341196823150114</v>
      </c>
      <c r="AN153" s="3">
        <f t="shared" si="70"/>
        <v>16.968281766880715</v>
      </c>
      <c r="AO153" s="3">
        <f t="shared" si="71"/>
        <v>5.0458715596330279</v>
      </c>
      <c r="AP153" s="3">
        <f t="shared" si="72"/>
        <v>0.85619770383343063</v>
      </c>
      <c r="AQ153" s="3">
        <f t="shared" si="73"/>
        <v>16.112084063047284</v>
      </c>
      <c r="AR153" s="22">
        <f t="shared" si="92"/>
        <v>45.069526181611344</v>
      </c>
      <c r="AS153" s="22">
        <f t="shared" si="93"/>
        <v>1.4816984349524318</v>
      </c>
      <c r="AT153" s="22">
        <f t="shared" si="99"/>
        <v>472.27339436396437</v>
      </c>
      <c r="AU153" s="22">
        <f t="shared" ref="AU153:AU216" si="102">(O153/6951482)*100000</f>
        <v>472.27339436396437</v>
      </c>
      <c r="AV153" s="1">
        <v>0.69299999999999995</v>
      </c>
      <c r="AW153" s="25">
        <f t="shared" si="90"/>
        <v>44043</v>
      </c>
      <c r="AX153" s="25">
        <f t="shared" si="36"/>
        <v>44049</v>
      </c>
      <c r="AY153" s="3">
        <v>0.98370000000000002</v>
      </c>
      <c r="AZ153" s="3">
        <v>1.6799999999999999E-2</v>
      </c>
      <c r="BA153" s="11">
        <f t="shared" si="6"/>
        <v>41.25</v>
      </c>
      <c r="BB153" s="3">
        <v>0.95120000000000005</v>
      </c>
      <c r="BC153" s="3">
        <v>2.0899999999999998E-2</v>
      </c>
      <c r="BD153" s="11">
        <f t="shared" si="69"/>
        <v>33.157894736842103</v>
      </c>
      <c r="BE153" s="6">
        <f t="shared" si="74"/>
        <v>44049</v>
      </c>
      <c r="BF153" s="2">
        <f t="shared" si="87"/>
        <v>12717</v>
      </c>
      <c r="BG153" s="2">
        <f t="shared" si="88"/>
        <v>424</v>
      </c>
    </row>
    <row r="154" spans="1:59" x14ac:dyDescent="0.25">
      <c r="B154" s="76">
        <v>8</v>
      </c>
      <c r="C154" s="76">
        <v>7</v>
      </c>
      <c r="D154" s="76">
        <v>153</v>
      </c>
      <c r="E154" s="94">
        <f t="shared" si="89"/>
        <v>44050</v>
      </c>
      <c r="F154" s="11">
        <v>6433</v>
      </c>
      <c r="J154" s="11">
        <f t="shared" si="95"/>
        <v>6433</v>
      </c>
      <c r="K154" s="3">
        <v>297</v>
      </c>
      <c r="L154" s="3">
        <f t="shared" si="86"/>
        <v>297</v>
      </c>
      <c r="N154" s="3">
        <f t="shared" si="97"/>
        <v>32624</v>
      </c>
      <c r="O154" s="11">
        <f t="shared" si="100"/>
        <v>32624</v>
      </c>
      <c r="P154" s="3">
        <f t="shared" si="98"/>
        <v>1594</v>
      </c>
      <c r="R154" s="3">
        <f t="shared" ref="R154:R179" si="103">(P154/N154)*100</f>
        <v>4.8859735164296225</v>
      </c>
      <c r="S154" s="3">
        <f t="shared" si="101"/>
        <v>4.8859735164296225</v>
      </c>
      <c r="T154" s="3">
        <f t="shared" si="96"/>
        <v>13014</v>
      </c>
      <c r="U154" s="3">
        <v>874</v>
      </c>
      <c r="V154" s="3">
        <v>47</v>
      </c>
      <c r="W154" s="3">
        <f t="shared" si="50"/>
        <v>827</v>
      </c>
      <c r="X154" s="3">
        <f t="shared" si="77"/>
        <v>11</v>
      </c>
      <c r="Y154" s="56">
        <f t="shared" si="91"/>
        <v>3161</v>
      </c>
      <c r="Z154" s="2">
        <f t="shared" si="78"/>
        <v>106</v>
      </c>
      <c r="AA154" s="19">
        <f t="shared" si="79"/>
        <v>3.3533691869661499</v>
      </c>
      <c r="AB154" s="3">
        <v>435</v>
      </c>
      <c r="AC154" s="3">
        <f t="shared" si="80"/>
        <v>220</v>
      </c>
      <c r="AD154" s="3">
        <f t="shared" si="81"/>
        <v>2343</v>
      </c>
      <c r="AE154" s="3">
        <f t="shared" si="82"/>
        <v>2449</v>
      </c>
      <c r="AF154" s="3">
        <f t="shared" si="83"/>
        <v>4.328297264189465</v>
      </c>
      <c r="AG154" s="3">
        <f t="shared" si="84"/>
        <v>1.3491250533504056</v>
      </c>
      <c r="AH154" s="3">
        <v>7374</v>
      </c>
      <c r="AI154" s="3">
        <f t="shared" ref="AI154:AI159" si="104">T154-AH154-AB154</f>
        <v>5205</v>
      </c>
      <c r="AJ154" s="1">
        <v>12</v>
      </c>
      <c r="AL154" s="3">
        <f t="shared" si="76"/>
        <v>4331</v>
      </c>
      <c r="AM154" s="3">
        <f t="shared" si="94"/>
        <v>3.3425541724296912</v>
      </c>
      <c r="AN154" s="3">
        <f t="shared" si="70"/>
        <v>16.791546589817482</v>
      </c>
      <c r="AO154" s="3">
        <f t="shared" si="71"/>
        <v>5.3775743707093824</v>
      </c>
      <c r="AP154" s="3">
        <f t="shared" si="72"/>
        <v>0.90297790585975013</v>
      </c>
      <c r="AQ154" s="3">
        <f t="shared" si="73"/>
        <v>15.888568683957732</v>
      </c>
      <c r="AR154" s="22">
        <f t="shared" si="92"/>
        <v>45.472317989171231</v>
      </c>
      <c r="AS154" s="22">
        <f t="shared" si="93"/>
        <v>1.5248547000481336</v>
      </c>
      <c r="AT154" s="22">
        <f t="shared" si="99"/>
        <v>469.30999749405953</v>
      </c>
      <c r="AU154" s="22">
        <f t="shared" si="102"/>
        <v>469.30999749405953</v>
      </c>
      <c r="AV154" s="1">
        <v>0.69299999999999995</v>
      </c>
      <c r="AW154" s="25">
        <f t="shared" si="90"/>
        <v>44044</v>
      </c>
      <c r="AX154" s="25">
        <f t="shared" si="36"/>
        <v>44050</v>
      </c>
      <c r="AY154" s="3">
        <v>0.97660000000000002</v>
      </c>
      <c r="AZ154" s="3">
        <v>1.7999999999999999E-2</v>
      </c>
      <c r="BA154" s="11">
        <f t="shared" si="6"/>
        <v>38.5</v>
      </c>
      <c r="BB154" s="3">
        <v>0.96150000000000002</v>
      </c>
      <c r="BC154" s="3">
        <v>2.29E-2</v>
      </c>
      <c r="BD154" s="11">
        <f t="shared" si="69"/>
        <v>30.262008733624452</v>
      </c>
      <c r="BE154" s="6">
        <f t="shared" si="74"/>
        <v>44050</v>
      </c>
      <c r="BF154" s="2">
        <f t="shared" si="87"/>
        <v>13014</v>
      </c>
      <c r="BG154" s="2">
        <f t="shared" si="88"/>
        <v>435</v>
      </c>
    </row>
    <row r="155" spans="1:59" x14ac:dyDescent="0.25">
      <c r="B155" s="76">
        <v>8</v>
      </c>
      <c r="C155" s="76">
        <v>8</v>
      </c>
      <c r="D155" s="76">
        <v>154</v>
      </c>
      <c r="E155" s="94">
        <f t="shared" si="89"/>
        <v>44051</v>
      </c>
      <c r="F155" s="11">
        <v>5837</v>
      </c>
      <c r="J155" s="11">
        <f t="shared" si="95"/>
        <v>5837</v>
      </c>
      <c r="K155" s="3">
        <v>195</v>
      </c>
      <c r="L155" s="3">
        <f t="shared" si="86"/>
        <v>195</v>
      </c>
      <c r="N155" s="3">
        <f t="shared" si="97"/>
        <v>32879</v>
      </c>
      <c r="O155" s="11">
        <f t="shared" si="100"/>
        <v>32879</v>
      </c>
      <c r="P155" s="3">
        <f t="shared" si="98"/>
        <v>1519</v>
      </c>
      <c r="R155" s="3">
        <f t="shared" si="103"/>
        <v>4.6199701937406861</v>
      </c>
      <c r="S155" s="3">
        <f t="shared" si="101"/>
        <v>4.6199701937406861</v>
      </c>
      <c r="T155" s="3">
        <f t="shared" si="96"/>
        <v>13209</v>
      </c>
      <c r="U155" s="3">
        <v>857</v>
      </c>
      <c r="V155" s="3">
        <v>55</v>
      </c>
      <c r="W155" s="3">
        <f t="shared" si="50"/>
        <v>802</v>
      </c>
      <c r="X155" s="3">
        <f t="shared" ref="X155:X179" si="105">AB155-AB154</f>
        <v>7</v>
      </c>
      <c r="Y155" s="56">
        <f t="shared" si="91"/>
        <v>3086</v>
      </c>
      <c r="Z155" s="2">
        <f t="shared" ref="Z155:Z179" si="106">SUM(X142:X155)</f>
        <v>105</v>
      </c>
      <c r="AA155" s="19">
        <f t="shared" ref="AA155:AA179" si="107">(Z155/Y155)*100</f>
        <v>3.4024627349319507</v>
      </c>
      <c r="AB155" s="3">
        <v>442</v>
      </c>
      <c r="AC155" s="3">
        <f t="shared" ref="AC155:AC195" si="108">AH155-AH154</f>
        <v>248</v>
      </c>
      <c r="AD155" s="3">
        <f t="shared" ref="AD155:AD186" si="109">SUM(AC142:AC155)</f>
        <v>2370</v>
      </c>
      <c r="AE155" s="3">
        <f t="shared" ref="AE155:AE186" si="110">AD155+Z155</f>
        <v>2475</v>
      </c>
      <c r="AF155" s="3">
        <f t="shared" ref="AF155:AF186" si="111">(Z155/AE155)*100</f>
        <v>4.2424242424242431</v>
      </c>
      <c r="AG155" s="3">
        <f t="shared" ref="AG155:AG186" si="112">Y155/AD155</f>
        <v>1.3021097046413501</v>
      </c>
      <c r="AH155" s="3">
        <v>7622</v>
      </c>
      <c r="AI155" s="3">
        <f t="shared" si="104"/>
        <v>5145</v>
      </c>
      <c r="AJ155" s="1">
        <v>16</v>
      </c>
      <c r="AL155" s="3">
        <f t="shared" si="76"/>
        <v>4288</v>
      </c>
      <c r="AM155" s="3">
        <f t="shared" si="94"/>
        <v>3.346203346203346</v>
      </c>
      <c r="AN155" s="3">
        <f t="shared" si="70"/>
        <v>16.656948493683188</v>
      </c>
      <c r="AO155" s="3">
        <f t="shared" si="71"/>
        <v>6.4177362893815637</v>
      </c>
      <c r="AP155" s="3">
        <f t="shared" si="72"/>
        <v>1.0689990281827018</v>
      </c>
      <c r="AQ155" s="3">
        <f t="shared" si="73"/>
        <v>15.587949465500486</v>
      </c>
      <c r="AR155" s="22">
        <f t="shared" si="92"/>
        <v>44.393411361778682</v>
      </c>
      <c r="AS155" s="22">
        <f t="shared" si="93"/>
        <v>1.5104692783495663</v>
      </c>
      <c r="AT155" s="22">
        <f t="shared" si="99"/>
        <v>472.97828002719416</v>
      </c>
      <c r="AU155" s="22">
        <f t="shared" si="102"/>
        <v>472.97828002719416</v>
      </c>
      <c r="AV155" s="1">
        <v>0.69299999999999995</v>
      </c>
      <c r="AW155" s="25">
        <f t="shared" si="90"/>
        <v>44045</v>
      </c>
      <c r="AX155" s="25">
        <f t="shared" si="36"/>
        <v>44051</v>
      </c>
      <c r="AY155" s="3">
        <v>0.98919999999999997</v>
      </c>
      <c r="AZ155" s="3">
        <v>1.9400000000000001E-2</v>
      </c>
      <c r="BA155" s="11">
        <f t="shared" si="6"/>
        <v>35.72164948453608</v>
      </c>
      <c r="BB155" s="3">
        <v>0.9849</v>
      </c>
      <c r="BC155" s="3">
        <v>2.47E-2</v>
      </c>
      <c r="BD155" s="11">
        <f t="shared" si="69"/>
        <v>28.056680161943319</v>
      </c>
      <c r="BE155" s="6">
        <f t="shared" si="74"/>
        <v>44051</v>
      </c>
      <c r="BF155" s="2">
        <f t="shared" si="87"/>
        <v>13209</v>
      </c>
      <c r="BG155" s="2">
        <f t="shared" si="88"/>
        <v>442</v>
      </c>
    </row>
    <row r="156" spans="1:59" s="46" customFormat="1" x14ac:dyDescent="0.25">
      <c r="A156" s="55" t="s">
        <v>65</v>
      </c>
      <c r="B156" s="77">
        <v>8</v>
      </c>
      <c r="C156" s="77">
        <v>9</v>
      </c>
      <c r="D156" s="77">
        <v>155</v>
      </c>
      <c r="E156" s="93">
        <f t="shared" si="89"/>
        <v>44052</v>
      </c>
      <c r="F156" s="51">
        <v>3612</v>
      </c>
      <c r="G156" s="51"/>
      <c r="H156" s="51"/>
      <c r="I156" s="51"/>
      <c r="J156" s="51">
        <f t="shared" si="95"/>
        <v>3612</v>
      </c>
      <c r="K156" s="46">
        <v>134</v>
      </c>
      <c r="L156" s="46">
        <f t="shared" si="86"/>
        <v>134</v>
      </c>
      <c r="M156" s="36">
        <f>SUM(K150:K156)</f>
        <v>1507</v>
      </c>
      <c r="N156" s="51">
        <f t="shared" si="97"/>
        <v>32536</v>
      </c>
      <c r="O156" s="51">
        <f t="shared" si="100"/>
        <v>32536</v>
      </c>
      <c r="P156" s="46">
        <f t="shared" si="98"/>
        <v>1507</v>
      </c>
      <c r="Q156" s="36">
        <f>SUM(X150:X156)</f>
        <v>60</v>
      </c>
      <c r="R156" s="46">
        <f t="shared" si="103"/>
        <v>4.6317924760265559</v>
      </c>
      <c r="S156" s="46">
        <f t="shared" si="101"/>
        <v>4.6317924760265559</v>
      </c>
      <c r="T156" s="46">
        <f t="shared" si="96"/>
        <v>13343</v>
      </c>
      <c r="U156" s="46">
        <v>848</v>
      </c>
      <c r="V156" s="46">
        <v>55</v>
      </c>
      <c r="W156" s="46">
        <f t="shared" si="50"/>
        <v>793</v>
      </c>
      <c r="X156" s="46">
        <f t="shared" si="105"/>
        <v>3</v>
      </c>
      <c r="Y156" s="36">
        <f t="shared" si="91"/>
        <v>3031</v>
      </c>
      <c r="Z156" s="36">
        <f t="shared" si="106"/>
        <v>107</v>
      </c>
      <c r="AA156" s="39">
        <f t="shared" si="107"/>
        <v>3.5301880567469484</v>
      </c>
      <c r="AB156" s="46">
        <v>445</v>
      </c>
      <c r="AC156" s="46">
        <f t="shared" si="108"/>
        <v>96</v>
      </c>
      <c r="AD156" s="46">
        <f t="shared" si="109"/>
        <v>2412</v>
      </c>
      <c r="AE156" s="46">
        <f t="shared" si="110"/>
        <v>2519</v>
      </c>
      <c r="AF156" s="46">
        <f t="shared" si="111"/>
        <v>4.2477173481540298</v>
      </c>
      <c r="AG156" s="46">
        <f t="shared" si="112"/>
        <v>1.2566334991708126</v>
      </c>
      <c r="AH156" s="46">
        <v>7718</v>
      </c>
      <c r="AI156" s="46">
        <f t="shared" si="104"/>
        <v>5180</v>
      </c>
      <c r="AJ156" s="47">
        <v>4</v>
      </c>
      <c r="AL156" s="46">
        <f t="shared" si="76"/>
        <v>4332</v>
      </c>
      <c r="AM156" s="46">
        <f t="shared" si="94"/>
        <v>3.3350820655025109</v>
      </c>
      <c r="AN156" s="46">
        <f t="shared" ref="AN156:AN167" si="113">(U156/AI156)*100</f>
        <v>16.37065637065637</v>
      </c>
      <c r="AO156" s="46">
        <f t="shared" ref="AO156:AO167" si="114">(V156/U156)*100</f>
        <v>6.4858490566037732</v>
      </c>
      <c r="AP156" s="46">
        <f t="shared" ref="AP156:AP167" si="115">(V156/AI156)*100</f>
        <v>1.0617760617760617</v>
      </c>
      <c r="AQ156" s="46">
        <f t="shared" ref="AQ156:AQ167" si="116">(W156/AI156)*100</f>
        <v>15.30888030888031</v>
      </c>
      <c r="AR156" s="41">
        <f t="shared" si="92"/>
        <v>43.60221316835748</v>
      </c>
      <c r="AS156" s="41">
        <f t="shared" si="93"/>
        <v>1.5392401217467009</v>
      </c>
      <c r="AT156" s="41">
        <f t="shared" si="99"/>
        <v>468.04408038458564</v>
      </c>
      <c r="AU156" s="22">
        <f t="shared" si="102"/>
        <v>468.04408038458564</v>
      </c>
      <c r="AV156" s="47">
        <v>0.69299999999999995</v>
      </c>
      <c r="AW156" s="48">
        <f t="shared" si="90"/>
        <v>44046</v>
      </c>
      <c r="AX156" s="48">
        <f t="shared" si="36"/>
        <v>44052</v>
      </c>
      <c r="AY156" s="46">
        <v>0.98850000000000005</v>
      </c>
      <c r="AZ156" s="46">
        <v>1.9400000000000001E-2</v>
      </c>
      <c r="BA156" s="51">
        <f t="shared" si="6"/>
        <v>35.72164948453608</v>
      </c>
      <c r="BB156" s="46">
        <v>0.96150000000000002</v>
      </c>
      <c r="BC156" s="46">
        <v>2.2800000000000001E-2</v>
      </c>
      <c r="BD156" s="51">
        <f t="shared" si="69"/>
        <v>30.39473684210526</v>
      </c>
      <c r="BE156" s="50">
        <f t="shared" si="74"/>
        <v>44052</v>
      </c>
      <c r="BF156" s="36">
        <f t="shared" si="87"/>
        <v>13343</v>
      </c>
      <c r="BG156" s="36">
        <f t="shared" si="88"/>
        <v>445</v>
      </c>
    </row>
    <row r="157" spans="1:59" x14ac:dyDescent="0.25">
      <c r="B157" s="76">
        <v>8</v>
      </c>
      <c r="C157" s="76">
        <v>10</v>
      </c>
      <c r="D157" s="76">
        <v>156</v>
      </c>
      <c r="E157" s="94">
        <f t="shared" si="89"/>
        <v>44053</v>
      </c>
      <c r="F157" s="11">
        <v>1275</v>
      </c>
      <c r="J157" s="11">
        <f t="shared" si="95"/>
        <v>1275</v>
      </c>
      <c r="K157" s="3">
        <v>53</v>
      </c>
      <c r="L157" s="3">
        <f t="shared" si="86"/>
        <v>53</v>
      </c>
      <c r="N157" s="3">
        <f t="shared" si="97"/>
        <v>32320</v>
      </c>
      <c r="O157" s="11">
        <f t="shared" si="100"/>
        <v>32320</v>
      </c>
      <c r="P157" s="3">
        <f t="shared" si="98"/>
        <v>1441</v>
      </c>
      <c r="R157" s="3">
        <f t="shared" si="103"/>
        <v>4.4585396039603955</v>
      </c>
      <c r="S157" s="3">
        <f t="shared" si="101"/>
        <v>4.4585396039603955</v>
      </c>
      <c r="T157" s="3">
        <f t="shared" si="96"/>
        <v>13396</v>
      </c>
      <c r="U157" s="3">
        <v>849</v>
      </c>
      <c r="V157" s="3">
        <v>54</v>
      </c>
      <c r="W157" s="3">
        <f t="shared" si="50"/>
        <v>795</v>
      </c>
      <c r="X157" s="3">
        <f t="shared" si="105"/>
        <v>2</v>
      </c>
      <c r="Y157" s="2">
        <f t="shared" si="91"/>
        <v>2969</v>
      </c>
      <c r="Z157" s="2">
        <f t="shared" si="106"/>
        <v>107</v>
      </c>
      <c r="AA157" s="19">
        <f t="shared" si="107"/>
        <v>3.6039070394072081</v>
      </c>
      <c r="AB157" s="3">
        <v>447</v>
      </c>
      <c r="AC157" s="3">
        <f t="shared" si="108"/>
        <v>54</v>
      </c>
      <c r="AD157" s="3">
        <f t="shared" si="109"/>
        <v>2417</v>
      </c>
      <c r="AE157" s="3">
        <f t="shared" si="110"/>
        <v>2524</v>
      </c>
      <c r="AF157" s="3">
        <f t="shared" si="111"/>
        <v>4.2393026941362919</v>
      </c>
      <c r="AG157" s="3">
        <f t="shared" si="112"/>
        <v>1.2283822920976417</v>
      </c>
      <c r="AH157" s="3">
        <v>7772</v>
      </c>
      <c r="AI157" s="3">
        <f t="shared" si="104"/>
        <v>5177</v>
      </c>
      <c r="AJ157" s="1">
        <v>0</v>
      </c>
      <c r="AL157" s="3">
        <f t="shared" si="76"/>
        <v>4328</v>
      </c>
      <c r="AM157" s="3">
        <f t="shared" si="94"/>
        <v>3.3368169602866531</v>
      </c>
      <c r="AN157" s="3">
        <f t="shared" si="113"/>
        <v>16.399459146223684</v>
      </c>
      <c r="AO157" s="3">
        <f t="shared" si="114"/>
        <v>6.3604240282685502</v>
      </c>
      <c r="AP157" s="3">
        <f t="shared" si="115"/>
        <v>1.0430751400424958</v>
      </c>
      <c r="AQ157" s="3">
        <f t="shared" si="116"/>
        <v>15.356384006181187</v>
      </c>
      <c r="AR157" s="22">
        <f t="shared" si="92"/>
        <v>42.710317023046308</v>
      </c>
      <c r="AS157" s="22">
        <f t="shared" si="93"/>
        <v>1.5392401217467009</v>
      </c>
      <c r="AT157" s="22">
        <f t="shared" si="99"/>
        <v>464.93682929769511</v>
      </c>
      <c r="AU157" s="22">
        <f t="shared" si="102"/>
        <v>464.93682929769511</v>
      </c>
      <c r="AV157" s="1">
        <v>0.69299999999999995</v>
      </c>
      <c r="AW157" s="25">
        <f t="shared" si="90"/>
        <v>44047</v>
      </c>
      <c r="AX157" s="25">
        <f t="shared" si="36"/>
        <v>44053</v>
      </c>
      <c r="AY157" s="3">
        <v>0.95430000000000004</v>
      </c>
      <c r="AZ157" s="3">
        <v>1.6899999999999998E-2</v>
      </c>
      <c r="BA157" s="11">
        <f t="shared" si="6"/>
        <v>41.005917159763314</v>
      </c>
      <c r="BB157" s="3">
        <v>0.94040000000000001</v>
      </c>
      <c r="BC157" s="3">
        <v>1.7299999999999999E-2</v>
      </c>
      <c r="BD157" s="11">
        <f t="shared" si="69"/>
        <v>40.057803468208093</v>
      </c>
      <c r="BE157" s="6">
        <f t="shared" si="74"/>
        <v>44053</v>
      </c>
      <c r="BF157" s="2">
        <f t="shared" si="87"/>
        <v>13396</v>
      </c>
      <c r="BG157" s="2">
        <f t="shared" si="88"/>
        <v>447</v>
      </c>
    </row>
    <row r="158" spans="1:59" x14ac:dyDescent="0.25">
      <c r="B158" s="76">
        <v>8</v>
      </c>
      <c r="C158" s="76">
        <v>11</v>
      </c>
      <c r="D158" s="76">
        <v>157</v>
      </c>
      <c r="E158" s="94">
        <f t="shared" si="89"/>
        <v>44054</v>
      </c>
      <c r="F158" s="11">
        <v>3667</v>
      </c>
      <c r="J158" s="11">
        <f t="shared" si="95"/>
        <v>3667</v>
      </c>
      <c r="K158" s="3">
        <v>116</v>
      </c>
      <c r="L158" s="3">
        <f t="shared" si="86"/>
        <v>116</v>
      </c>
      <c r="N158" s="3">
        <f t="shared" si="97"/>
        <v>31850</v>
      </c>
      <c r="O158" s="11">
        <f t="shared" si="100"/>
        <v>31850</v>
      </c>
      <c r="P158" s="3">
        <f t="shared" si="98"/>
        <v>1353</v>
      </c>
      <c r="R158" s="3">
        <f t="shared" si="103"/>
        <v>4.2480376766091048</v>
      </c>
      <c r="S158" s="3">
        <f t="shared" si="101"/>
        <v>4.2480376766091048</v>
      </c>
      <c r="T158" s="3">
        <f t="shared" si="96"/>
        <v>13512</v>
      </c>
      <c r="U158" s="3">
        <v>854</v>
      </c>
      <c r="V158" s="3">
        <v>54</v>
      </c>
      <c r="W158" s="3">
        <f t="shared" si="50"/>
        <v>800</v>
      </c>
      <c r="X158" s="3">
        <f t="shared" si="105"/>
        <v>12</v>
      </c>
      <c r="Y158" s="2">
        <f t="shared" si="91"/>
        <v>2891</v>
      </c>
      <c r="Z158" s="2">
        <f t="shared" si="106"/>
        <v>112</v>
      </c>
      <c r="AA158" s="19">
        <f t="shared" si="107"/>
        <v>3.87409200968523</v>
      </c>
      <c r="AB158" s="3">
        <v>459</v>
      </c>
      <c r="AC158" s="3">
        <f t="shared" si="108"/>
        <v>208</v>
      </c>
      <c r="AD158" s="3">
        <f t="shared" si="109"/>
        <v>2395</v>
      </c>
      <c r="AE158" s="3">
        <f t="shared" si="110"/>
        <v>2507</v>
      </c>
      <c r="AF158" s="3">
        <f t="shared" si="111"/>
        <v>4.4674910251296369</v>
      </c>
      <c r="AG158" s="3">
        <f t="shared" si="112"/>
        <v>1.2070981210855949</v>
      </c>
      <c r="AH158" s="3">
        <v>7980</v>
      </c>
      <c r="AI158" s="3">
        <f t="shared" si="104"/>
        <v>5073</v>
      </c>
      <c r="AJ158" s="1">
        <v>6</v>
      </c>
      <c r="AL158" s="3">
        <f t="shared" ref="AL158:AL167" si="117">AI158-U158</f>
        <v>4219</v>
      </c>
      <c r="AM158" s="3">
        <f t="shared" si="94"/>
        <v>3.3969804618117232</v>
      </c>
      <c r="AN158" s="3">
        <f t="shared" si="113"/>
        <v>16.834220382416714</v>
      </c>
      <c r="AO158" s="3">
        <f t="shared" si="114"/>
        <v>6.3231850117096018</v>
      </c>
      <c r="AP158" s="3">
        <f t="shared" si="115"/>
        <v>1.0644589000591367</v>
      </c>
      <c r="AQ158" s="3">
        <f t="shared" si="116"/>
        <v>15.76976148235758</v>
      </c>
      <c r="AR158" s="22">
        <f t="shared" si="92"/>
        <v>41.588254130558063</v>
      </c>
      <c r="AS158" s="22">
        <f t="shared" si="93"/>
        <v>1.6111672302395375</v>
      </c>
      <c r="AT158" s="22">
        <f t="shared" si="99"/>
        <v>458.17568109936849</v>
      </c>
      <c r="AU158" s="22">
        <f t="shared" si="102"/>
        <v>458.17568109936849</v>
      </c>
      <c r="AV158" s="1">
        <v>0.69299999999999995</v>
      </c>
      <c r="AW158" s="25">
        <f t="shared" si="90"/>
        <v>44048</v>
      </c>
      <c r="AX158" s="25">
        <f t="shared" si="36"/>
        <v>44054</v>
      </c>
      <c r="AY158" s="3">
        <v>0.92569999999999997</v>
      </c>
      <c r="AZ158" s="3">
        <v>1.37E-2</v>
      </c>
      <c r="BA158" s="11">
        <f t="shared" si="6"/>
        <v>50.583941605839414</v>
      </c>
      <c r="BB158" s="3">
        <v>0.95279999999999998</v>
      </c>
      <c r="BC158" s="3">
        <v>1.54E-2</v>
      </c>
      <c r="BD158" s="11">
        <f t="shared" si="69"/>
        <v>44.999999999999993</v>
      </c>
      <c r="BE158" s="6">
        <f t="shared" si="74"/>
        <v>44054</v>
      </c>
      <c r="BF158" s="2">
        <f t="shared" si="87"/>
        <v>13512</v>
      </c>
      <c r="BG158" s="2">
        <f t="shared" si="88"/>
        <v>459</v>
      </c>
    </row>
    <row r="159" spans="1:59" x14ac:dyDescent="0.25">
      <c r="B159" s="76">
        <v>8</v>
      </c>
      <c r="C159" s="76">
        <v>12</v>
      </c>
      <c r="D159" s="76">
        <v>158</v>
      </c>
      <c r="E159" s="94">
        <f t="shared" si="89"/>
        <v>44055</v>
      </c>
      <c r="F159" s="11">
        <v>5388</v>
      </c>
      <c r="J159" s="11">
        <f t="shared" si="95"/>
        <v>5388</v>
      </c>
      <c r="K159" s="3">
        <v>210</v>
      </c>
      <c r="L159" s="3">
        <f t="shared" si="86"/>
        <v>210</v>
      </c>
      <c r="N159" s="3">
        <f t="shared" si="97"/>
        <v>31913</v>
      </c>
      <c r="O159" s="11">
        <f t="shared" si="100"/>
        <v>31913</v>
      </c>
      <c r="P159" s="3">
        <f t="shared" si="98"/>
        <v>1308</v>
      </c>
      <c r="R159" s="3">
        <f t="shared" si="103"/>
        <v>4.0986431861623789</v>
      </c>
      <c r="S159" s="3">
        <f t="shared" si="101"/>
        <v>4.0986431861623789</v>
      </c>
      <c r="T159" s="3">
        <f t="shared" si="96"/>
        <v>13722</v>
      </c>
      <c r="U159" s="3">
        <v>861</v>
      </c>
      <c r="V159" s="3">
        <v>64</v>
      </c>
      <c r="W159" s="3">
        <f t="shared" si="50"/>
        <v>797</v>
      </c>
      <c r="X159" s="3">
        <f t="shared" si="105"/>
        <v>12</v>
      </c>
      <c r="Y159" s="2">
        <f t="shared" si="91"/>
        <v>2851</v>
      </c>
      <c r="Z159" s="2">
        <f t="shared" si="106"/>
        <v>116</v>
      </c>
      <c r="AA159" s="19">
        <f t="shared" si="107"/>
        <v>4.0687478077867416</v>
      </c>
      <c r="AB159" s="3">
        <v>471</v>
      </c>
      <c r="AC159" s="3">
        <f t="shared" si="108"/>
        <v>174</v>
      </c>
      <c r="AD159" s="3">
        <f t="shared" si="109"/>
        <v>2388</v>
      </c>
      <c r="AE159" s="3">
        <f t="shared" si="110"/>
        <v>2504</v>
      </c>
      <c r="AF159" s="3">
        <f t="shared" si="111"/>
        <v>4.6325878594249197</v>
      </c>
      <c r="AG159" s="3">
        <f t="shared" si="112"/>
        <v>1.1938860971524288</v>
      </c>
      <c r="AH159" s="3">
        <v>8154</v>
      </c>
      <c r="AI159" s="3">
        <f t="shared" si="104"/>
        <v>5097</v>
      </c>
      <c r="AJ159" s="1">
        <v>8</v>
      </c>
      <c r="AL159" s="3">
        <f t="shared" si="117"/>
        <v>4236</v>
      </c>
      <c r="AM159" s="3">
        <f t="shared" si="94"/>
        <v>3.4324442501093135</v>
      </c>
      <c r="AN159" s="3">
        <f t="shared" si="113"/>
        <v>16.892289582107122</v>
      </c>
      <c r="AO159" s="3">
        <f t="shared" si="114"/>
        <v>7.4332171893147505</v>
      </c>
      <c r="AP159" s="3">
        <f t="shared" si="115"/>
        <v>1.2556405728860114</v>
      </c>
      <c r="AQ159" s="3">
        <f t="shared" si="116"/>
        <v>15.636649009221109</v>
      </c>
      <c r="AR159" s="22">
        <f t="shared" si="92"/>
        <v>41.012837262615371</v>
      </c>
      <c r="AS159" s="22">
        <f t="shared" si="93"/>
        <v>1.6687089170338065</v>
      </c>
      <c r="AT159" s="22">
        <f t="shared" si="99"/>
        <v>459.08196266637822</v>
      </c>
      <c r="AU159" s="22">
        <f t="shared" si="102"/>
        <v>459.08196266637822</v>
      </c>
      <c r="AV159" s="1">
        <v>0.69299999999999995</v>
      </c>
      <c r="AW159" s="25">
        <f t="shared" si="90"/>
        <v>44049</v>
      </c>
      <c r="AX159" s="25">
        <f t="shared" si="36"/>
        <v>44055</v>
      </c>
      <c r="AY159" s="3">
        <v>0.95140000000000002</v>
      </c>
      <c r="AZ159" s="3">
        <v>1.55E-2</v>
      </c>
      <c r="BA159" s="11">
        <f t="shared" si="6"/>
        <v>44.709677419354833</v>
      </c>
      <c r="BB159" s="3">
        <v>0.95109999999999995</v>
      </c>
      <c r="BC159" s="3">
        <v>1.55E-2</v>
      </c>
      <c r="BD159" s="11">
        <f t="shared" si="69"/>
        <v>44.709677419354833</v>
      </c>
      <c r="BE159" s="6">
        <f t="shared" si="74"/>
        <v>44055</v>
      </c>
      <c r="BF159" s="2">
        <f t="shared" si="87"/>
        <v>13722</v>
      </c>
      <c r="BG159" s="2">
        <f t="shared" si="88"/>
        <v>471</v>
      </c>
    </row>
    <row r="160" spans="1:59" x14ac:dyDescent="0.25">
      <c r="B160" s="76">
        <v>8</v>
      </c>
      <c r="C160" s="76">
        <v>13</v>
      </c>
      <c r="D160" s="76">
        <v>159</v>
      </c>
      <c r="E160" s="94">
        <f t="shared" si="89"/>
        <v>44056</v>
      </c>
      <c r="F160" s="11">
        <v>5108</v>
      </c>
      <c r="J160" s="11">
        <f t="shared" si="95"/>
        <v>5108</v>
      </c>
      <c r="K160" s="3">
        <v>171</v>
      </c>
      <c r="L160" s="3">
        <f t="shared" ref="L160:L179" si="118">T160-T159</f>
        <v>171</v>
      </c>
      <c r="N160" s="3">
        <f t="shared" si="97"/>
        <v>31320</v>
      </c>
      <c r="O160" s="11">
        <f t="shared" si="100"/>
        <v>31320</v>
      </c>
      <c r="P160" s="3">
        <f t="shared" si="98"/>
        <v>1176</v>
      </c>
      <c r="R160" s="3">
        <f t="shared" si="103"/>
        <v>3.7547892720306515</v>
      </c>
      <c r="S160" s="3">
        <f t="shared" si="101"/>
        <v>3.7547892720306515</v>
      </c>
      <c r="T160" s="3">
        <f t="shared" si="96"/>
        <v>13893</v>
      </c>
      <c r="U160" s="3">
        <v>834</v>
      </c>
      <c r="V160" s="3">
        <v>63</v>
      </c>
      <c r="W160" s="3">
        <f t="shared" si="50"/>
        <v>771</v>
      </c>
      <c r="X160" s="3">
        <f t="shared" si="105"/>
        <v>11</v>
      </c>
      <c r="Y160" s="2">
        <f t="shared" si="91"/>
        <v>2738</v>
      </c>
      <c r="Z160" s="2">
        <f t="shared" si="106"/>
        <v>114</v>
      </c>
      <c r="AA160" s="19">
        <f t="shared" si="107"/>
        <v>4.1636230825420011</v>
      </c>
      <c r="AB160" s="3">
        <v>482</v>
      </c>
      <c r="AC160" s="3">
        <f t="shared" si="108"/>
        <v>325</v>
      </c>
      <c r="AD160" s="3">
        <f t="shared" si="109"/>
        <v>2508</v>
      </c>
      <c r="AE160" s="3">
        <f t="shared" si="110"/>
        <v>2622</v>
      </c>
      <c r="AF160" s="3">
        <f t="shared" si="111"/>
        <v>4.3478260869565215</v>
      </c>
      <c r="AG160" s="3">
        <f t="shared" si="112"/>
        <v>1.0917065390749601</v>
      </c>
      <c r="AH160" s="3">
        <v>8479</v>
      </c>
      <c r="AI160" s="3">
        <f t="shared" ref="AI160:AI174" si="119">T160-AH160-AB160</f>
        <v>4932</v>
      </c>
      <c r="AJ160" s="1">
        <v>6</v>
      </c>
      <c r="AL160" s="3">
        <f t="shared" si="117"/>
        <v>4098</v>
      </c>
      <c r="AM160" s="3">
        <f t="shared" si="94"/>
        <v>3.4693730655725905</v>
      </c>
      <c r="AN160" s="3">
        <f t="shared" si="113"/>
        <v>16.909975669099754</v>
      </c>
      <c r="AO160" s="3">
        <f t="shared" si="114"/>
        <v>7.5539568345323742</v>
      </c>
      <c r="AP160" s="3">
        <f t="shared" si="115"/>
        <v>1.2773722627737227</v>
      </c>
      <c r="AQ160" s="3">
        <f t="shared" si="116"/>
        <v>15.632603406326034</v>
      </c>
      <c r="AR160" s="22">
        <f t="shared" si="92"/>
        <v>39.387284610677263</v>
      </c>
      <c r="AS160" s="22">
        <f t="shared" si="93"/>
        <v>1.639938073636672</v>
      </c>
      <c r="AT160" s="22">
        <f t="shared" si="99"/>
        <v>450.5514075991278</v>
      </c>
      <c r="AU160" s="22">
        <f t="shared" si="102"/>
        <v>450.5514075991278</v>
      </c>
      <c r="AV160" s="1">
        <v>0.69299999999999995</v>
      </c>
      <c r="AW160" s="25">
        <f t="shared" si="90"/>
        <v>44050</v>
      </c>
      <c r="AX160" s="25">
        <f t="shared" si="36"/>
        <v>44056</v>
      </c>
      <c r="AY160" s="3">
        <v>0.97919999999999996</v>
      </c>
      <c r="AZ160" s="3">
        <v>1.0200000000000001E-2</v>
      </c>
      <c r="BA160" s="11">
        <f t="shared" si="6"/>
        <v>67.941176470588232</v>
      </c>
      <c r="BB160" s="3">
        <v>0.94069999999999998</v>
      </c>
      <c r="BC160" s="3">
        <v>1.66E-2</v>
      </c>
      <c r="BD160" s="11">
        <f t="shared" si="69"/>
        <v>41.746987951807228</v>
      </c>
      <c r="BE160" s="6">
        <f t="shared" si="74"/>
        <v>44056</v>
      </c>
      <c r="BF160" s="2">
        <f t="shared" si="87"/>
        <v>13893</v>
      </c>
      <c r="BG160" s="2">
        <f t="shared" si="88"/>
        <v>482</v>
      </c>
    </row>
    <row r="161" spans="1:59" x14ac:dyDescent="0.25">
      <c r="B161" s="76">
        <v>8</v>
      </c>
      <c r="C161" s="76">
        <v>14</v>
      </c>
      <c r="D161" s="76">
        <v>160</v>
      </c>
      <c r="E161" s="94">
        <f t="shared" si="89"/>
        <v>44057</v>
      </c>
      <c r="F161" s="11">
        <v>5877</v>
      </c>
      <c r="J161" s="11">
        <f t="shared" si="95"/>
        <v>5877</v>
      </c>
      <c r="K161" s="3">
        <v>176</v>
      </c>
      <c r="L161" s="3">
        <f t="shared" si="118"/>
        <v>176</v>
      </c>
      <c r="N161" s="3">
        <f t="shared" si="97"/>
        <v>30764</v>
      </c>
      <c r="O161" s="11">
        <f t="shared" si="100"/>
        <v>30764</v>
      </c>
      <c r="P161" s="3">
        <f t="shared" si="98"/>
        <v>1055</v>
      </c>
      <c r="R161" s="3">
        <f t="shared" si="103"/>
        <v>3.4293329866077236</v>
      </c>
      <c r="S161" s="3">
        <f t="shared" si="101"/>
        <v>3.4293329866077236</v>
      </c>
      <c r="T161" s="3">
        <f t="shared" si="96"/>
        <v>14069</v>
      </c>
      <c r="U161" s="3">
        <v>824</v>
      </c>
      <c r="V161" s="3">
        <v>63</v>
      </c>
      <c r="W161" s="3">
        <f t="shared" si="50"/>
        <v>761</v>
      </c>
      <c r="X161" s="3">
        <f t="shared" si="105"/>
        <v>2</v>
      </c>
      <c r="Y161" s="2">
        <f t="shared" si="91"/>
        <v>2649</v>
      </c>
      <c r="Z161" s="2">
        <f t="shared" si="106"/>
        <v>110</v>
      </c>
      <c r="AA161" s="19">
        <f t="shared" si="107"/>
        <v>4.1525103812759534</v>
      </c>
      <c r="AB161" s="3">
        <v>484</v>
      </c>
      <c r="AC161" s="3">
        <f t="shared" si="108"/>
        <v>422</v>
      </c>
      <c r="AD161" s="3">
        <f t="shared" si="109"/>
        <v>2728</v>
      </c>
      <c r="AE161" s="3">
        <f t="shared" si="110"/>
        <v>2838</v>
      </c>
      <c r="AF161" s="3">
        <f t="shared" si="111"/>
        <v>3.8759689922480618</v>
      </c>
      <c r="AG161" s="3">
        <f t="shared" si="112"/>
        <v>0.9710410557184751</v>
      </c>
      <c r="AH161" s="3">
        <v>8901</v>
      </c>
      <c r="AI161" s="3">
        <f t="shared" si="119"/>
        <v>4684</v>
      </c>
      <c r="AJ161" s="1">
        <v>11</v>
      </c>
      <c r="AL161" s="3">
        <f t="shared" si="117"/>
        <v>3860</v>
      </c>
      <c r="AM161" s="3">
        <f t="shared" si="94"/>
        <v>3.440187646598905</v>
      </c>
      <c r="AN161" s="3">
        <f t="shared" si="113"/>
        <v>17.591801878736124</v>
      </c>
      <c r="AO161" s="3">
        <f t="shared" si="114"/>
        <v>7.6456310679611645</v>
      </c>
      <c r="AP161" s="3">
        <f t="shared" si="115"/>
        <v>1.345004269854825</v>
      </c>
      <c r="AQ161" s="3">
        <f t="shared" si="116"/>
        <v>16.246797608881298</v>
      </c>
      <c r="AR161" s="22">
        <f t="shared" si="92"/>
        <v>38.106982079504775</v>
      </c>
      <c r="AS161" s="22">
        <f t="shared" si="93"/>
        <v>1.5823963868424027</v>
      </c>
      <c r="AT161" s="22">
        <f t="shared" si="99"/>
        <v>442.55311313472436</v>
      </c>
      <c r="AU161" s="22">
        <f t="shared" si="102"/>
        <v>442.55311313472436</v>
      </c>
      <c r="AV161" s="1">
        <v>0.69299999999999995</v>
      </c>
      <c r="AW161" s="25">
        <f t="shared" si="90"/>
        <v>44051</v>
      </c>
      <c r="AX161" s="25">
        <f t="shared" si="36"/>
        <v>44057</v>
      </c>
      <c r="AY161" s="3">
        <v>0.97589999999999999</v>
      </c>
      <c r="AZ161" s="3">
        <v>1.0500000000000001E-2</v>
      </c>
      <c r="BA161" s="11">
        <f t="shared" si="6"/>
        <v>65.999999999999986</v>
      </c>
      <c r="BB161" s="3">
        <v>0.95169999999999999</v>
      </c>
      <c r="BC161" s="3">
        <v>1.7299999999999999E-2</v>
      </c>
      <c r="BD161" s="11">
        <f t="shared" si="69"/>
        <v>40.057803468208093</v>
      </c>
      <c r="BE161" s="6">
        <f t="shared" si="74"/>
        <v>44057</v>
      </c>
      <c r="BF161" s="2">
        <f t="shared" si="87"/>
        <v>14069</v>
      </c>
      <c r="BG161" s="2">
        <f t="shared" si="88"/>
        <v>484</v>
      </c>
    </row>
    <row r="162" spans="1:59" x14ac:dyDescent="0.25">
      <c r="B162" s="76">
        <v>8</v>
      </c>
      <c r="C162" s="76">
        <v>15</v>
      </c>
      <c r="D162" s="76">
        <v>161</v>
      </c>
      <c r="E162" s="94">
        <f t="shared" si="89"/>
        <v>44058</v>
      </c>
      <c r="F162" s="11">
        <v>5934</v>
      </c>
      <c r="J162" s="11">
        <f t="shared" si="95"/>
        <v>5934</v>
      </c>
      <c r="K162" s="3">
        <v>174</v>
      </c>
      <c r="L162" s="3">
        <f t="shared" si="118"/>
        <v>174</v>
      </c>
      <c r="N162" s="3">
        <f t="shared" si="97"/>
        <v>30861</v>
      </c>
      <c r="O162" s="11">
        <f t="shared" si="100"/>
        <v>30861</v>
      </c>
      <c r="P162" s="3">
        <f t="shared" si="98"/>
        <v>1034</v>
      </c>
      <c r="R162" s="3">
        <f t="shared" si="103"/>
        <v>3.3505071125368588</v>
      </c>
      <c r="S162" s="3">
        <f t="shared" si="101"/>
        <v>3.3505071125368588</v>
      </c>
      <c r="T162" s="3">
        <f t="shared" si="96"/>
        <v>14243</v>
      </c>
      <c r="U162" s="3">
        <v>811</v>
      </c>
      <c r="V162" s="3">
        <v>58</v>
      </c>
      <c r="W162" s="3">
        <f t="shared" ref="W162:W317" si="120">U162-V162</f>
        <v>753</v>
      </c>
      <c r="X162" s="3">
        <f t="shared" si="105"/>
        <v>8</v>
      </c>
      <c r="Y162" s="2">
        <f t="shared" si="91"/>
        <v>2553</v>
      </c>
      <c r="Z162" s="2">
        <f t="shared" si="106"/>
        <v>109</v>
      </c>
      <c r="AA162" s="19">
        <f t="shared" si="107"/>
        <v>4.2694868781825299</v>
      </c>
      <c r="AB162" s="3">
        <v>492</v>
      </c>
      <c r="AC162" s="3">
        <f t="shared" si="108"/>
        <v>213</v>
      </c>
      <c r="AD162" s="3">
        <f t="shared" si="109"/>
        <v>2795</v>
      </c>
      <c r="AE162" s="3">
        <f t="shared" si="110"/>
        <v>2904</v>
      </c>
      <c r="AF162" s="3">
        <f t="shared" si="111"/>
        <v>3.7534435261707988</v>
      </c>
      <c r="AG162" s="3">
        <f t="shared" si="112"/>
        <v>0.91341681574239719</v>
      </c>
      <c r="AH162" s="3">
        <v>9114</v>
      </c>
      <c r="AI162" s="3">
        <f t="shared" si="119"/>
        <v>4637</v>
      </c>
      <c r="AJ162" s="1">
        <v>11</v>
      </c>
      <c r="AL162" s="3">
        <f t="shared" si="117"/>
        <v>3826</v>
      </c>
      <c r="AM162" s="3">
        <f t="shared" si="94"/>
        <v>3.4543284420417049</v>
      </c>
      <c r="AN162" s="3">
        <f t="shared" si="113"/>
        <v>17.489756307957734</v>
      </c>
      <c r="AO162" s="3">
        <f t="shared" si="114"/>
        <v>7.1516646115906291</v>
      </c>
      <c r="AP162" s="3">
        <f t="shared" si="115"/>
        <v>1.2508087125296528</v>
      </c>
      <c r="AQ162" s="3">
        <f t="shared" si="116"/>
        <v>16.23894759542808</v>
      </c>
      <c r="AR162" s="22">
        <f t="shared" si="92"/>
        <v>36.72598159644231</v>
      </c>
      <c r="AS162" s="22">
        <f t="shared" si="93"/>
        <v>1.5680109651438356</v>
      </c>
      <c r="AT162" s="22">
        <f t="shared" si="99"/>
        <v>443.94849903948545</v>
      </c>
      <c r="AU162" s="22">
        <f t="shared" si="102"/>
        <v>443.94849903948545</v>
      </c>
      <c r="AV162" s="1">
        <v>0.69299999999999995</v>
      </c>
      <c r="AW162" s="25">
        <f t="shared" si="90"/>
        <v>44052</v>
      </c>
      <c r="AX162" s="25">
        <f t="shared" si="36"/>
        <v>44058</v>
      </c>
      <c r="AY162" s="3">
        <v>0.98309999999999997</v>
      </c>
      <c r="AZ162" s="3">
        <v>1.15E-2</v>
      </c>
      <c r="BA162" s="11">
        <f t="shared" si="6"/>
        <v>60.260869565217391</v>
      </c>
      <c r="BB162" s="3">
        <v>0.96819999999999995</v>
      </c>
      <c r="BC162" s="3">
        <v>1.8200000000000001E-2</v>
      </c>
      <c r="BD162" s="11">
        <f t="shared" si="69"/>
        <v>38.076923076923073</v>
      </c>
      <c r="BE162" s="6">
        <f t="shared" si="74"/>
        <v>44058</v>
      </c>
      <c r="BF162" s="2">
        <f t="shared" si="87"/>
        <v>14243</v>
      </c>
      <c r="BG162" s="2">
        <f t="shared" si="88"/>
        <v>492</v>
      </c>
    </row>
    <row r="163" spans="1:59" s="46" customFormat="1" x14ac:dyDescent="0.25">
      <c r="A163" s="69" t="s">
        <v>66</v>
      </c>
      <c r="B163" s="77">
        <v>8</v>
      </c>
      <c r="C163" s="77">
        <v>16</v>
      </c>
      <c r="D163" s="77">
        <v>162</v>
      </c>
      <c r="E163" s="93">
        <f t="shared" si="89"/>
        <v>44059</v>
      </c>
      <c r="F163" s="51">
        <v>2745</v>
      </c>
      <c r="G163" s="51"/>
      <c r="H163" s="51"/>
      <c r="I163" s="51"/>
      <c r="J163" s="51">
        <f t="shared" si="95"/>
        <v>2745</v>
      </c>
      <c r="K163" s="46">
        <v>90</v>
      </c>
      <c r="L163" s="46">
        <f t="shared" si="118"/>
        <v>90</v>
      </c>
      <c r="M163" s="36">
        <f>SUM(K157:K163)</f>
        <v>990</v>
      </c>
      <c r="N163" s="51">
        <f t="shared" si="97"/>
        <v>29994</v>
      </c>
      <c r="O163" s="51">
        <f t="shared" si="100"/>
        <v>29994</v>
      </c>
      <c r="P163" s="46">
        <f t="shared" si="98"/>
        <v>990</v>
      </c>
      <c r="Q163" s="36">
        <f>SUM(X157:X163)</f>
        <v>50</v>
      </c>
      <c r="R163" s="46">
        <f t="shared" si="103"/>
        <v>3.3006601320264055</v>
      </c>
      <c r="S163" s="46">
        <f t="shared" si="101"/>
        <v>3.3006601320264055</v>
      </c>
      <c r="T163" s="46">
        <f t="shared" si="96"/>
        <v>14333</v>
      </c>
      <c r="U163" s="46">
        <v>811</v>
      </c>
      <c r="V163" s="46">
        <v>55</v>
      </c>
      <c r="W163" s="46">
        <f t="shared" si="120"/>
        <v>756</v>
      </c>
      <c r="X163" s="46">
        <f t="shared" si="105"/>
        <v>3</v>
      </c>
      <c r="Y163" s="36">
        <f t="shared" si="91"/>
        <v>2497</v>
      </c>
      <c r="Z163" s="36">
        <f t="shared" si="106"/>
        <v>110</v>
      </c>
      <c r="AA163" s="39">
        <f t="shared" si="107"/>
        <v>4.4052863436123353</v>
      </c>
      <c r="AB163" s="46">
        <v>495</v>
      </c>
      <c r="AC163" s="46">
        <f t="shared" si="108"/>
        <v>47</v>
      </c>
      <c r="AD163" s="46">
        <f t="shared" si="109"/>
        <v>2765</v>
      </c>
      <c r="AE163" s="46">
        <f t="shared" si="110"/>
        <v>2875</v>
      </c>
      <c r="AF163" s="46">
        <f t="shared" si="111"/>
        <v>3.8260869565217388</v>
      </c>
      <c r="AG163" s="46">
        <f t="shared" si="112"/>
        <v>0.90307414104882455</v>
      </c>
      <c r="AH163" s="46">
        <v>9161</v>
      </c>
      <c r="AI163" s="46">
        <f t="shared" si="119"/>
        <v>4677</v>
      </c>
      <c r="AJ163" s="47">
        <v>6</v>
      </c>
      <c r="AL163" s="46">
        <f t="shared" si="117"/>
        <v>3866</v>
      </c>
      <c r="AM163" s="46">
        <f t="shared" si="94"/>
        <v>3.4535686876438989</v>
      </c>
      <c r="AN163" s="46">
        <f t="shared" si="113"/>
        <v>17.340175326063719</v>
      </c>
      <c r="AO163" s="46">
        <f t="shared" si="114"/>
        <v>6.7817509247842178</v>
      </c>
      <c r="AP163" s="46">
        <f t="shared" si="115"/>
        <v>1.1759675005345307</v>
      </c>
      <c r="AQ163" s="46">
        <f t="shared" si="116"/>
        <v>16.164207825529186</v>
      </c>
      <c r="AR163" s="41">
        <f t="shared" si="92"/>
        <v>35.920397981322544</v>
      </c>
      <c r="AS163" s="41">
        <f t="shared" si="93"/>
        <v>1.5823963868424027</v>
      </c>
      <c r="AT163" s="41">
        <f t="shared" si="99"/>
        <v>431.47633842682751</v>
      </c>
      <c r="AU163" s="22">
        <f t="shared" si="102"/>
        <v>431.47633842682751</v>
      </c>
      <c r="AV163" s="47">
        <v>0.69299999999999995</v>
      </c>
      <c r="AW163" s="48">
        <f t="shared" si="90"/>
        <v>44053</v>
      </c>
      <c r="AX163" s="48">
        <f t="shared" si="36"/>
        <v>44059</v>
      </c>
      <c r="AY163" s="46">
        <v>0.99250000000000005</v>
      </c>
      <c r="AZ163" s="46">
        <v>1.1900000000000001E-2</v>
      </c>
      <c r="BA163" s="51">
        <f t="shared" si="6"/>
        <v>58.235294117647051</v>
      </c>
      <c r="BB163" s="46">
        <v>0.94359999999999999</v>
      </c>
      <c r="BC163" s="46">
        <v>1.6899999999999998E-2</v>
      </c>
      <c r="BD163" s="51">
        <f t="shared" si="69"/>
        <v>41.005917159763314</v>
      </c>
      <c r="BE163" s="50">
        <f t="shared" si="74"/>
        <v>44059</v>
      </c>
      <c r="BF163" s="36">
        <f t="shared" si="87"/>
        <v>14333</v>
      </c>
      <c r="BG163" s="36">
        <f t="shared" si="88"/>
        <v>495</v>
      </c>
    </row>
    <row r="164" spans="1:59" x14ac:dyDescent="0.25">
      <c r="B164" s="76">
        <v>8</v>
      </c>
      <c r="C164" s="76">
        <v>17</v>
      </c>
      <c r="D164" s="76">
        <v>163</v>
      </c>
      <c r="E164" s="94">
        <f t="shared" si="89"/>
        <v>44060</v>
      </c>
      <c r="F164" s="11">
        <v>781</v>
      </c>
      <c r="J164" s="11">
        <f t="shared" si="95"/>
        <v>781</v>
      </c>
      <c r="K164" s="3">
        <v>32</v>
      </c>
      <c r="L164" s="3">
        <f t="shared" si="118"/>
        <v>32</v>
      </c>
      <c r="N164" s="3">
        <f t="shared" si="97"/>
        <v>29500</v>
      </c>
      <c r="O164" s="11">
        <f t="shared" si="100"/>
        <v>29500</v>
      </c>
      <c r="P164" s="3">
        <f t="shared" si="98"/>
        <v>969</v>
      </c>
      <c r="R164" s="3">
        <f t="shared" si="103"/>
        <v>3.2847457627118644</v>
      </c>
      <c r="S164" s="3">
        <f t="shared" si="101"/>
        <v>3.2847457627118644</v>
      </c>
      <c r="T164" s="3">
        <f t="shared" si="96"/>
        <v>14365</v>
      </c>
      <c r="U164" s="3">
        <v>807</v>
      </c>
      <c r="V164" s="3">
        <v>56</v>
      </c>
      <c r="W164" s="3">
        <f t="shared" si="120"/>
        <v>751</v>
      </c>
      <c r="X164" s="3">
        <f t="shared" si="105"/>
        <v>3</v>
      </c>
      <c r="Y164" s="2">
        <f t="shared" si="91"/>
        <v>2410</v>
      </c>
      <c r="Z164" s="2">
        <f t="shared" si="106"/>
        <v>110</v>
      </c>
      <c r="AA164" s="19">
        <f t="shared" si="107"/>
        <v>4.5643153526970952</v>
      </c>
      <c r="AB164" s="3">
        <v>498</v>
      </c>
      <c r="AC164" s="3">
        <f t="shared" si="108"/>
        <v>25</v>
      </c>
      <c r="AD164" s="3">
        <f t="shared" si="109"/>
        <v>2766</v>
      </c>
      <c r="AE164" s="3">
        <f t="shared" si="110"/>
        <v>2876</v>
      </c>
      <c r="AF164" s="3">
        <f t="shared" si="111"/>
        <v>3.8247566063977745</v>
      </c>
      <c r="AG164" s="3">
        <f t="shared" si="112"/>
        <v>0.87129428778018803</v>
      </c>
      <c r="AH164" s="3">
        <v>9186</v>
      </c>
      <c r="AI164" s="3">
        <f t="shared" si="119"/>
        <v>4681</v>
      </c>
      <c r="AJ164" s="1">
        <v>0</v>
      </c>
      <c r="AL164" s="3">
        <f t="shared" si="117"/>
        <v>3874</v>
      </c>
      <c r="AM164" s="3">
        <f t="shared" si="94"/>
        <v>3.4667594848590326</v>
      </c>
      <c r="AN164" s="3">
        <f t="shared" si="113"/>
        <v>17.239906002990814</v>
      </c>
      <c r="AO164" s="3">
        <f t="shared" si="114"/>
        <v>6.9392812887236683</v>
      </c>
      <c r="AP164" s="3">
        <f t="shared" si="115"/>
        <v>1.1963255714590899</v>
      </c>
      <c r="AQ164" s="3">
        <f t="shared" si="116"/>
        <v>16.043580431531723</v>
      </c>
      <c r="AR164" s="22">
        <f t="shared" si="92"/>
        <v>34.66886629354719</v>
      </c>
      <c r="AS164" s="22">
        <f t="shared" si="93"/>
        <v>1.5823963868424027</v>
      </c>
      <c r="AT164" s="22">
        <f t="shared" si="99"/>
        <v>424.36994010773526</v>
      </c>
      <c r="AU164" s="22">
        <f t="shared" si="102"/>
        <v>424.36994010773526</v>
      </c>
      <c r="AV164" s="1">
        <v>0.69299999999999995</v>
      </c>
      <c r="AW164" s="25">
        <f t="shared" si="90"/>
        <v>44054</v>
      </c>
      <c r="AX164" s="25">
        <f t="shared" si="36"/>
        <v>44060</v>
      </c>
      <c r="AY164" s="3">
        <v>0.96189999999999998</v>
      </c>
      <c r="AZ164" s="3">
        <v>1.06E-2</v>
      </c>
      <c r="BA164" s="11">
        <f t="shared" si="6"/>
        <v>65.377358490566039</v>
      </c>
      <c r="BB164" s="3">
        <v>0.92779999999999996</v>
      </c>
      <c r="BC164" s="3">
        <v>1.2999999999999999E-2</v>
      </c>
      <c r="BD164" s="11">
        <f t="shared" si="69"/>
        <v>53.307692307692307</v>
      </c>
      <c r="BE164" s="6">
        <f t="shared" si="74"/>
        <v>44060</v>
      </c>
      <c r="BF164" s="2">
        <f t="shared" si="87"/>
        <v>14365</v>
      </c>
      <c r="BG164" s="2">
        <f t="shared" si="88"/>
        <v>498</v>
      </c>
    </row>
    <row r="165" spans="1:59" x14ac:dyDescent="0.25">
      <c r="B165" s="76">
        <v>8</v>
      </c>
      <c r="C165" s="76">
        <v>18</v>
      </c>
      <c r="D165" s="76">
        <v>164</v>
      </c>
      <c r="E165" s="94">
        <f t="shared" si="89"/>
        <v>44061</v>
      </c>
      <c r="F165" s="11">
        <v>5252</v>
      </c>
      <c r="J165" s="11">
        <f t="shared" si="95"/>
        <v>5252</v>
      </c>
      <c r="K165" s="3">
        <v>135</v>
      </c>
      <c r="L165" s="3">
        <f t="shared" si="118"/>
        <v>135</v>
      </c>
      <c r="N165" s="3">
        <f t="shared" si="97"/>
        <v>31085</v>
      </c>
      <c r="O165" s="11">
        <f t="shared" si="100"/>
        <v>31085</v>
      </c>
      <c r="P165" s="3">
        <f t="shared" si="98"/>
        <v>988</v>
      </c>
      <c r="R165" s="3">
        <f t="shared" si="103"/>
        <v>3.1783818562007395</v>
      </c>
      <c r="S165" s="3">
        <f t="shared" si="101"/>
        <v>3.1783818562007395</v>
      </c>
      <c r="T165" s="3">
        <f t="shared" si="96"/>
        <v>14500</v>
      </c>
      <c r="U165" s="3">
        <v>768</v>
      </c>
      <c r="V165" s="3">
        <v>56</v>
      </c>
      <c r="W165" s="3">
        <f t="shared" si="120"/>
        <v>712</v>
      </c>
      <c r="X165" s="3">
        <f t="shared" si="105"/>
        <v>14</v>
      </c>
      <c r="Y165" s="2">
        <f t="shared" si="91"/>
        <v>2341</v>
      </c>
      <c r="Z165" s="2">
        <f t="shared" si="106"/>
        <v>108</v>
      </c>
      <c r="AA165" s="19">
        <f t="shared" si="107"/>
        <v>4.6134130713370354</v>
      </c>
      <c r="AB165" s="3">
        <v>512</v>
      </c>
      <c r="AC165" s="3">
        <f t="shared" si="108"/>
        <v>256</v>
      </c>
      <c r="AD165" s="3">
        <f t="shared" si="109"/>
        <v>2758</v>
      </c>
      <c r="AE165" s="3">
        <f t="shared" si="110"/>
        <v>2866</v>
      </c>
      <c r="AF165" s="3">
        <f t="shared" si="111"/>
        <v>3.768318213538032</v>
      </c>
      <c r="AG165" s="3">
        <f t="shared" si="112"/>
        <v>0.84880348078317625</v>
      </c>
      <c r="AH165" s="3">
        <v>9442</v>
      </c>
      <c r="AI165" s="3">
        <f t="shared" si="119"/>
        <v>4546</v>
      </c>
      <c r="AJ165" s="1">
        <v>6</v>
      </c>
      <c r="AL165" s="3">
        <f t="shared" si="117"/>
        <v>3778</v>
      </c>
      <c r="AM165" s="3">
        <f t="shared" si="94"/>
        <v>3.5310344827586206</v>
      </c>
      <c r="AN165" s="3">
        <f t="shared" si="113"/>
        <v>16.893972723273208</v>
      </c>
      <c r="AO165" s="3">
        <f t="shared" si="114"/>
        <v>7.291666666666667</v>
      </c>
      <c r="AP165" s="3">
        <f t="shared" si="115"/>
        <v>1.2318521777386713</v>
      </c>
      <c r="AQ165" s="3">
        <f t="shared" si="116"/>
        <v>15.662120545534536</v>
      </c>
      <c r="AR165" s="22">
        <f t="shared" si="92"/>
        <v>33.676272196346048</v>
      </c>
      <c r="AS165" s="22">
        <f t="shared" si="93"/>
        <v>1.5536255434452682</v>
      </c>
      <c r="AT165" s="22">
        <f t="shared" si="99"/>
        <v>447.17083349996449</v>
      </c>
      <c r="AU165" s="22">
        <f t="shared" si="102"/>
        <v>447.17083349996449</v>
      </c>
      <c r="AV165" s="1">
        <v>0.69299999999999995</v>
      </c>
      <c r="AW165" s="25">
        <f t="shared" si="90"/>
        <v>44055</v>
      </c>
      <c r="AX165" s="25">
        <f t="shared" si="36"/>
        <v>44061</v>
      </c>
      <c r="AY165" s="3">
        <v>0.95950000000000002</v>
      </c>
      <c r="AZ165" s="3">
        <v>8.9999999999999993E-3</v>
      </c>
      <c r="BA165" s="11">
        <f>AV165/AZ165</f>
        <v>77</v>
      </c>
      <c r="BB165" s="3">
        <v>0.9516</v>
      </c>
      <c r="BC165" s="3">
        <v>1.21E-2</v>
      </c>
      <c r="BD165" s="11">
        <f>AV165/BC165</f>
        <v>57.272727272727273</v>
      </c>
      <c r="BE165" s="6">
        <f t="shared" si="74"/>
        <v>44061</v>
      </c>
      <c r="BF165" s="2">
        <f t="shared" si="87"/>
        <v>14500</v>
      </c>
      <c r="BG165" s="2">
        <f t="shared" si="88"/>
        <v>512</v>
      </c>
    </row>
    <row r="166" spans="1:59" x14ac:dyDescent="0.25">
      <c r="B166" s="76">
        <v>8</v>
      </c>
      <c r="C166" s="76">
        <v>19</v>
      </c>
      <c r="D166" s="76">
        <v>165</v>
      </c>
      <c r="E166" s="94">
        <f t="shared" si="89"/>
        <v>44062</v>
      </c>
      <c r="F166" s="11">
        <v>3667</v>
      </c>
      <c r="J166" s="11">
        <f t="shared" si="95"/>
        <v>3667</v>
      </c>
      <c r="K166" s="3">
        <v>169</v>
      </c>
      <c r="L166" s="3">
        <f t="shared" si="118"/>
        <v>169</v>
      </c>
      <c r="N166" s="3">
        <f t="shared" si="97"/>
        <v>29364</v>
      </c>
      <c r="O166" s="11">
        <f t="shared" si="100"/>
        <v>29364</v>
      </c>
      <c r="P166" s="3">
        <f t="shared" si="98"/>
        <v>947</v>
      </c>
      <c r="R166" s="3">
        <f t="shared" si="103"/>
        <v>3.2250374608363983</v>
      </c>
      <c r="S166" s="3">
        <f t="shared" si="101"/>
        <v>3.2250374608363983</v>
      </c>
      <c r="T166" s="3">
        <f t="shared" si="96"/>
        <v>14669</v>
      </c>
      <c r="U166" s="3">
        <v>782</v>
      </c>
      <c r="V166" s="3">
        <v>61</v>
      </c>
      <c r="W166" s="3">
        <f t="shared" si="120"/>
        <v>721</v>
      </c>
      <c r="X166" s="3">
        <f t="shared" si="105"/>
        <v>7</v>
      </c>
      <c r="Y166" s="2">
        <f t="shared" si="91"/>
        <v>2255</v>
      </c>
      <c r="Z166" s="2">
        <f t="shared" si="106"/>
        <v>104</v>
      </c>
      <c r="AA166" s="19">
        <f t="shared" si="107"/>
        <v>4.6119733924611976</v>
      </c>
      <c r="AB166" s="3">
        <v>519</v>
      </c>
      <c r="AC166" s="3">
        <f t="shared" si="108"/>
        <v>257</v>
      </c>
      <c r="AD166" s="3">
        <f t="shared" si="109"/>
        <v>2735</v>
      </c>
      <c r="AE166" s="3">
        <f t="shared" si="110"/>
        <v>2839</v>
      </c>
      <c r="AF166" s="3">
        <f t="shared" si="111"/>
        <v>3.6632617118703767</v>
      </c>
      <c r="AG166" s="3">
        <f t="shared" si="112"/>
        <v>0.82449725776965266</v>
      </c>
      <c r="AH166" s="3">
        <v>9699</v>
      </c>
      <c r="AI166" s="3">
        <f t="shared" si="119"/>
        <v>4451</v>
      </c>
      <c r="AJ166" s="1">
        <v>4</v>
      </c>
      <c r="AL166" s="3">
        <f t="shared" si="117"/>
        <v>3669</v>
      </c>
      <c r="AM166" s="3">
        <f t="shared" si="94"/>
        <v>3.5380734883086782</v>
      </c>
      <c r="AN166" s="3">
        <f t="shared" si="113"/>
        <v>17.569085598741857</v>
      </c>
      <c r="AO166" s="3">
        <f t="shared" si="114"/>
        <v>7.8005115089514065</v>
      </c>
      <c r="AP166" s="3">
        <f t="shared" si="115"/>
        <v>1.3704785441473826</v>
      </c>
      <c r="AQ166" s="3">
        <f t="shared" si="116"/>
        <v>16.198607054594476</v>
      </c>
      <c r="AR166" s="22">
        <f t="shared" si="92"/>
        <v>32.439125930269256</v>
      </c>
      <c r="AS166" s="22">
        <f t="shared" si="93"/>
        <v>1.4960838566509991</v>
      </c>
      <c r="AT166" s="22">
        <f t="shared" si="99"/>
        <v>422.41352275673012</v>
      </c>
      <c r="AU166" s="22">
        <f t="shared" si="102"/>
        <v>422.41352275673012</v>
      </c>
      <c r="AV166" s="1">
        <v>0.69299999999999995</v>
      </c>
      <c r="AW166" s="25">
        <f t="shared" si="90"/>
        <v>44056</v>
      </c>
      <c r="AX166" s="25">
        <f t="shared" si="36"/>
        <v>44062</v>
      </c>
      <c r="AY166" s="3">
        <v>0.96950000000000003</v>
      </c>
      <c r="AZ166" s="3">
        <v>8.3000000000000001E-3</v>
      </c>
      <c r="BA166" s="11">
        <f t="shared" ref="BA166:BA205" si="121">AV166/AZ166</f>
        <v>83.493975903614455</v>
      </c>
      <c r="BB166" s="3">
        <v>0.94799999999999995</v>
      </c>
      <c r="BC166" s="3">
        <v>1.24E-2</v>
      </c>
      <c r="BD166" s="11">
        <f t="shared" ref="BD166:BD205" si="122">AV166/BC166</f>
        <v>55.887096774193544</v>
      </c>
      <c r="BE166" s="6">
        <f t="shared" si="74"/>
        <v>44062</v>
      </c>
      <c r="BF166" s="2">
        <f t="shared" si="87"/>
        <v>14669</v>
      </c>
      <c r="BG166" s="2">
        <f t="shared" si="88"/>
        <v>519</v>
      </c>
    </row>
    <row r="167" spans="1:59" x14ac:dyDescent="0.25">
      <c r="B167" s="76">
        <v>8</v>
      </c>
      <c r="C167" s="76">
        <v>20</v>
      </c>
      <c r="D167" s="76">
        <v>166</v>
      </c>
      <c r="E167" s="94">
        <f t="shared" si="89"/>
        <v>44063</v>
      </c>
      <c r="F167" s="11">
        <v>8649</v>
      </c>
      <c r="J167" s="11">
        <f t="shared" si="95"/>
        <v>8649</v>
      </c>
      <c r="K167" s="3">
        <v>151</v>
      </c>
      <c r="L167" s="3">
        <f t="shared" si="118"/>
        <v>151</v>
      </c>
      <c r="N167" s="3">
        <f t="shared" si="97"/>
        <v>32905</v>
      </c>
      <c r="O167" s="11">
        <f t="shared" si="100"/>
        <v>32905</v>
      </c>
      <c r="P167" s="3">
        <f t="shared" si="98"/>
        <v>927</v>
      </c>
      <c r="R167" s="3">
        <f t="shared" si="103"/>
        <v>2.8172010332776174</v>
      </c>
      <c r="S167" s="3">
        <f t="shared" si="101"/>
        <v>2.8172010332776174</v>
      </c>
      <c r="T167" s="3">
        <f t="shared" si="96"/>
        <v>14820</v>
      </c>
      <c r="U167" s="3">
        <v>752</v>
      </c>
      <c r="V167" s="3">
        <v>60</v>
      </c>
      <c r="W167" s="3">
        <f t="shared" si="120"/>
        <v>692</v>
      </c>
      <c r="X167" s="3">
        <f t="shared" si="105"/>
        <v>8</v>
      </c>
      <c r="Y167" s="2">
        <f t="shared" si="91"/>
        <v>2103</v>
      </c>
      <c r="Z167" s="2">
        <f t="shared" si="106"/>
        <v>103</v>
      </c>
      <c r="AA167" s="19">
        <f t="shared" si="107"/>
        <v>4.8977650974797911</v>
      </c>
      <c r="AB167" s="3">
        <v>527</v>
      </c>
      <c r="AC167" s="3">
        <f t="shared" si="108"/>
        <v>232</v>
      </c>
      <c r="AD167" s="3">
        <f t="shared" si="109"/>
        <v>2777</v>
      </c>
      <c r="AE167" s="3">
        <f t="shared" si="110"/>
        <v>2880</v>
      </c>
      <c r="AF167" s="3">
        <f t="shared" si="111"/>
        <v>3.5763888888888888</v>
      </c>
      <c r="AG167" s="3">
        <f t="shared" si="112"/>
        <v>0.75729204177169607</v>
      </c>
      <c r="AH167" s="3">
        <v>9931</v>
      </c>
      <c r="AI167" s="3">
        <f t="shared" si="119"/>
        <v>4362</v>
      </c>
      <c r="AJ167" s="1">
        <v>8</v>
      </c>
      <c r="AL167" s="3">
        <f t="shared" si="117"/>
        <v>3610</v>
      </c>
      <c r="AM167" s="3">
        <f t="shared" si="94"/>
        <v>3.5560053981106612</v>
      </c>
      <c r="AN167" s="3">
        <f t="shared" si="113"/>
        <v>17.239798257679965</v>
      </c>
      <c r="AO167" s="3">
        <f t="shared" si="114"/>
        <v>7.9787234042553195</v>
      </c>
      <c r="AP167" s="3">
        <f t="shared" si="115"/>
        <v>1.3755158184319118</v>
      </c>
      <c r="AQ167" s="3">
        <f t="shared" si="116"/>
        <v>15.864282439248051</v>
      </c>
      <c r="AR167" s="22">
        <f t="shared" ref="AR167:AR179" si="123">(Y167/6951482)*100000</f>
        <v>30.252541832087029</v>
      </c>
      <c r="AS167" s="22">
        <f t="shared" si="93"/>
        <v>1.4816984349524318</v>
      </c>
      <c r="AT167" s="22">
        <f t="shared" ref="AT167:AT179" si="124">(N167/6951482)*100000</f>
        <v>473.35230099135697</v>
      </c>
      <c r="AU167" s="22">
        <f t="shared" si="102"/>
        <v>473.35230099135697</v>
      </c>
      <c r="AV167" s="1">
        <v>0.69299999999999995</v>
      </c>
      <c r="AW167" s="25">
        <f t="shared" si="90"/>
        <v>44057</v>
      </c>
      <c r="AX167" s="25">
        <f t="shared" si="36"/>
        <v>44063</v>
      </c>
      <c r="AY167" s="3">
        <v>0.97389999999999999</v>
      </c>
      <c r="AZ167" s="3">
        <v>8.0999999999999996E-3</v>
      </c>
      <c r="BA167" s="11">
        <f t="shared" si="121"/>
        <v>85.555555555555557</v>
      </c>
      <c r="BB167" s="3">
        <v>0.96799999999999997</v>
      </c>
      <c r="BC167" s="3">
        <v>1.41E-2</v>
      </c>
      <c r="BD167" s="11">
        <f t="shared" si="122"/>
        <v>49.148936170212764</v>
      </c>
      <c r="BE167" s="6">
        <f t="shared" si="74"/>
        <v>44063</v>
      </c>
      <c r="BF167" s="2">
        <f t="shared" si="87"/>
        <v>14820</v>
      </c>
      <c r="BG167" s="2">
        <f t="shared" si="88"/>
        <v>527</v>
      </c>
    </row>
    <row r="168" spans="1:59" x14ac:dyDescent="0.25">
      <c r="B168" s="76">
        <v>8</v>
      </c>
      <c r="C168" s="76">
        <v>21</v>
      </c>
      <c r="D168" s="76">
        <v>167</v>
      </c>
      <c r="E168" s="94">
        <f t="shared" si="89"/>
        <v>44064</v>
      </c>
      <c r="F168" s="11">
        <v>6844</v>
      </c>
      <c r="J168" s="11">
        <f t="shared" si="95"/>
        <v>6844</v>
      </c>
      <c r="K168" s="3">
        <v>142</v>
      </c>
      <c r="L168" s="3">
        <f t="shared" si="118"/>
        <v>142</v>
      </c>
      <c r="N168" s="3">
        <f t="shared" si="97"/>
        <v>33872</v>
      </c>
      <c r="O168" s="11">
        <f t="shared" si="100"/>
        <v>33872</v>
      </c>
      <c r="P168" s="3">
        <f t="shared" si="98"/>
        <v>893</v>
      </c>
      <c r="R168" s="3">
        <f t="shared" si="103"/>
        <v>2.6363958431743035</v>
      </c>
      <c r="S168" s="3">
        <f t="shared" si="101"/>
        <v>2.6363958431743035</v>
      </c>
      <c r="T168" s="3">
        <f t="shared" si="96"/>
        <v>14962</v>
      </c>
      <c r="U168" s="3">
        <v>766</v>
      </c>
      <c r="V168" s="3">
        <v>63</v>
      </c>
      <c r="W168" s="3">
        <f t="shared" si="120"/>
        <v>703</v>
      </c>
      <c r="X168" s="3">
        <f t="shared" si="105"/>
        <v>5</v>
      </c>
      <c r="Y168" s="2">
        <f t="shared" si="91"/>
        <v>1948</v>
      </c>
      <c r="Z168" s="2">
        <f t="shared" si="106"/>
        <v>97</v>
      </c>
      <c r="AA168" s="19">
        <f t="shared" si="107"/>
        <v>4.979466119096509</v>
      </c>
      <c r="AB168" s="3">
        <v>532</v>
      </c>
      <c r="AC168" s="3">
        <f t="shared" si="108"/>
        <v>156</v>
      </c>
      <c r="AD168" s="3">
        <f t="shared" si="109"/>
        <v>2713</v>
      </c>
      <c r="AE168" s="3">
        <f t="shared" si="110"/>
        <v>2810</v>
      </c>
      <c r="AF168" s="3">
        <f t="shared" si="111"/>
        <v>3.4519572953736657</v>
      </c>
      <c r="AG168" s="3">
        <f t="shared" si="112"/>
        <v>0.71802432731293775</v>
      </c>
      <c r="AH168" s="3">
        <v>10087</v>
      </c>
      <c r="AI168" s="3">
        <f t="shared" si="119"/>
        <v>4343</v>
      </c>
      <c r="AJ168" s="1">
        <v>9</v>
      </c>
      <c r="AL168" s="3">
        <f t="shared" ref="AL168:AL179" si="125">AI168-U168</f>
        <v>3577</v>
      </c>
      <c r="AM168" s="3">
        <f t="shared" ref="AM168:AM179" si="126">(AB168/T168)*100</f>
        <v>3.5556743750835453</v>
      </c>
      <c r="AN168" s="3">
        <f t="shared" ref="AN168:AN179" si="127">(U168/AI168)*100</f>
        <v>17.637577711259496</v>
      </c>
      <c r="AO168" s="3">
        <f t="shared" ref="AO168:AO179" si="128">(V168/U168)*100</f>
        <v>8.2245430809399469</v>
      </c>
      <c r="AP168" s="3">
        <f t="shared" ref="AP168:AP179" si="129">(V168/AI168)*100</f>
        <v>1.4506101772967994</v>
      </c>
      <c r="AQ168" s="3">
        <f t="shared" ref="AQ168:AQ179" si="130">(W168/AI168)*100</f>
        <v>16.186967533962697</v>
      </c>
      <c r="AR168" s="22">
        <f t="shared" si="123"/>
        <v>28.022801468809096</v>
      </c>
      <c r="AS168" s="22">
        <f t="shared" si="93"/>
        <v>1.395385904761028</v>
      </c>
      <c r="AT168" s="22">
        <f t="shared" si="124"/>
        <v>487.2630037738715</v>
      </c>
      <c r="AU168" s="22">
        <f t="shared" si="102"/>
        <v>487.2630037738715</v>
      </c>
      <c r="AV168" s="1">
        <v>0.69299999999999995</v>
      </c>
      <c r="AW168" s="25">
        <f t="shared" si="90"/>
        <v>44058</v>
      </c>
      <c r="AX168" s="25">
        <f t="shared" si="36"/>
        <v>44064</v>
      </c>
      <c r="AY168" s="3">
        <v>0.97119999999999995</v>
      </c>
      <c r="AZ168" s="3">
        <v>8.3999999999999995E-3</v>
      </c>
      <c r="BA168" s="11">
        <f t="shared" si="121"/>
        <v>82.5</v>
      </c>
      <c r="BB168" s="3">
        <v>0.97</v>
      </c>
      <c r="BC168" s="3">
        <v>1.43E-2</v>
      </c>
      <c r="BD168" s="11">
        <f t="shared" si="122"/>
        <v>48.46153846153846</v>
      </c>
      <c r="BE168" s="6">
        <f t="shared" si="74"/>
        <v>44064</v>
      </c>
      <c r="BF168" s="2">
        <f t="shared" si="87"/>
        <v>14962</v>
      </c>
      <c r="BG168" s="2">
        <f t="shared" si="88"/>
        <v>532</v>
      </c>
    </row>
    <row r="169" spans="1:59" x14ac:dyDescent="0.25">
      <c r="B169" s="76">
        <v>8</v>
      </c>
      <c r="C169" s="76">
        <v>22</v>
      </c>
      <c r="D169" s="76">
        <v>168</v>
      </c>
      <c r="E169" s="94">
        <f t="shared" si="89"/>
        <v>44065</v>
      </c>
      <c r="F169" s="11">
        <v>6373</v>
      </c>
      <c r="J169" s="11">
        <f t="shared" si="95"/>
        <v>6373</v>
      </c>
      <c r="K169" s="3">
        <v>169</v>
      </c>
      <c r="L169" s="3">
        <f t="shared" si="118"/>
        <v>169</v>
      </c>
      <c r="N169" s="3">
        <f t="shared" si="97"/>
        <v>34311</v>
      </c>
      <c r="O169" s="11">
        <f t="shared" si="100"/>
        <v>34311</v>
      </c>
      <c r="P169" s="3">
        <f t="shared" si="98"/>
        <v>888</v>
      </c>
      <c r="R169" s="3">
        <f t="shared" si="103"/>
        <v>2.5880912826790241</v>
      </c>
      <c r="S169" s="3">
        <f t="shared" si="101"/>
        <v>2.5880912826790241</v>
      </c>
      <c r="T169" s="3">
        <f t="shared" si="96"/>
        <v>15131</v>
      </c>
      <c r="U169" s="3">
        <v>734</v>
      </c>
      <c r="V169" s="3">
        <v>73</v>
      </c>
      <c r="W169" s="3">
        <f t="shared" si="120"/>
        <v>661</v>
      </c>
      <c r="X169" s="3">
        <f t="shared" si="105"/>
        <v>7</v>
      </c>
      <c r="Y169" s="2">
        <f t="shared" si="91"/>
        <v>1922</v>
      </c>
      <c r="Z169" s="2">
        <f t="shared" si="106"/>
        <v>97</v>
      </c>
      <c r="AA169" s="19">
        <f t="shared" si="107"/>
        <v>5.0468262226847038</v>
      </c>
      <c r="AB169" s="3">
        <v>539</v>
      </c>
      <c r="AC169" s="3">
        <f t="shared" si="108"/>
        <v>195</v>
      </c>
      <c r="AD169" s="3">
        <f t="shared" si="109"/>
        <v>2660</v>
      </c>
      <c r="AE169" s="3">
        <f t="shared" si="110"/>
        <v>2757</v>
      </c>
      <c r="AF169" s="3">
        <f t="shared" si="111"/>
        <v>3.5183170112441058</v>
      </c>
      <c r="AG169" s="3">
        <f t="shared" si="112"/>
        <v>0.72255639097744362</v>
      </c>
      <c r="AH169" s="3">
        <v>10282</v>
      </c>
      <c r="AI169" s="3">
        <f t="shared" si="119"/>
        <v>4310</v>
      </c>
      <c r="AJ169" s="1">
        <v>7</v>
      </c>
      <c r="AL169" s="3">
        <f t="shared" si="125"/>
        <v>3576</v>
      </c>
      <c r="AM169" s="3">
        <f t="shared" si="126"/>
        <v>3.5622232502808804</v>
      </c>
      <c r="AN169" s="3">
        <f t="shared" si="127"/>
        <v>17.03016241299304</v>
      </c>
      <c r="AO169" s="3">
        <f t="shared" si="128"/>
        <v>9.945504087193461</v>
      </c>
      <c r="AP169" s="3">
        <f t="shared" si="129"/>
        <v>1.6937354988399074</v>
      </c>
      <c r="AQ169" s="3">
        <f t="shared" si="130"/>
        <v>15.336426914153131</v>
      </c>
      <c r="AR169" s="22">
        <f t="shared" si="123"/>
        <v>27.648780504646346</v>
      </c>
      <c r="AS169" s="22">
        <f t="shared" si="93"/>
        <v>1.395385904761028</v>
      </c>
      <c r="AT169" s="22">
        <f t="shared" si="124"/>
        <v>493.57820389954253</v>
      </c>
      <c r="AU169" s="22">
        <f t="shared" si="102"/>
        <v>493.57820389954253</v>
      </c>
      <c r="AV169" s="1">
        <v>0.69299999999999995</v>
      </c>
      <c r="AW169" s="25">
        <f t="shared" si="90"/>
        <v>44059</v>
      </c>
      <c r="AX169" s="25">
        <f t="shared" si="36"/>
        <v>44065</v>
      </c>
      <c r="AY169" s="3">
        <v>0.98440000000000005</v>
      </c>
      <c r="AZ169" s="3">
        <v>9.2999999999999992E-3</v>
      </c>
      <c r="BA169" s="11">
        <f t="shared" si="121"/>
        <v>74.516129032258064</v>
      </c>
      <c r="BB169" s="3">
        <v>0.97950000000000004</v>
      </c>
      <c r="BC169" s="3">
        <v>1.49E-2</v>
      </c>
      <c r="BD169" s="11">
        <f t="shared" si="122"/>
        <v>46.510067114093957</v>
      </c>
      <c r="BE169" s="6">
        <f t="shared" si="74"/>
        <v>44065</v>
      </c>
      <c r="BF169" s="2">
        <f t="shared" si="87"/>
        <v>15131</v>
      </c>
      <c r="BG169" s="2">
        <f t="shared" si="88"/>
        <v>539</v>
      </c>
    </row>
    <row r="170" spans="1:59" s="46" customFormat="1" x14ac:dyDescent="0.25">
      <c r="A170" s="69" t="s">
        <v>67</v>
      </c>
      <c r="B170" s="77">
        <v>8</v>
      </c>
      <c r="C170" s="77">
        <v>23</v>
      </c>
      <c r="D170" s="77">
        <v>169</v>
      </c>
      <c r="E170" s="93">
        <f t="shared" si="89"/>
        <v>44066</v>
      </c>
      <c r="F170" s="51">
        <v>3402</v>
      </c>
      <c r="G170" s="51"/>
      <c r="H170" s="51"/>
      <c r="I170" s="51"/>
      <c r="J170" s="51">
        <f t="shared" si="95"/>
        <v>3402</v>
      </c>
      <c r="K170" s="46">
        <v>96</v>
      </c>
      <c r="L170" s="46">
        <f t="shared" si="118"/>
        <v>96</v>
      </c>
      <c r="M170" s="36">
        <f>SUM(K164:K170)</f>
        <v>894</v>
      </c>
      <c r="N170" s="51">
        <f t="shared" si="97"/>
        <v>34968</v>
      </c>
      <c r="O170" s="51">
        <f t="shared" si="100"/>
        <v>34968</v>
      </c>
      <c r="P170" s="46">
        <f t="shared" si="98"/>
        <v>894</v>
      </c>
      <c r="Q170" s="36">
        <f>SUM(X164:X170)</f>
        <v>50</v>
      </c>
      <c r="R170" s="46">
        <f t="shared" si="103"/>
        <v>2.5566231983527796</v>
      </c>
      <c r="S170" s="46">
        <f t="shared" si="101"/>
        <v>2.5566231983527796</v>
      </c>
      <c r="T170" s="46">
        <f t="shared" si="96"/>
        <v>15227</v>
      </c>
      <c r="U170" s="46">
        <v>743</v>
      </c>
      <c r="V170" s="46">
        <v>74</v>
      </c>
      <c r="W170" s="46">
        <f t="shared" si="120"/>
        <v>669</v>
      </c>
      <c r="X170" s="46">
        <f t="shared" si="105"/>
        <v>6</v>
      </c>
      <c r="Y170" s="36">
        <f t="shared" si="91"/>
        <v>1884</v>
      </c>
      <c r="Z170" s="36">
        <f t="shared" si="106"/>
        <v>100</v>
      </c>
      <c r="AA170" s="39">
        <f t="shared" si="107"/>
        <v>5.3078556263269645</v>
      </c>
      <c r="AB170" s="46">
        <v>545</v>
      </c>
      <c r="AC170" s="46">
        <f t="shared" si="108"/>
        <v>40</v>
      </c>
      <c r="AD170" s="46">
        <f t="shared" si="109"/>
        <v>2604</v>
      </c>
      <c r="AE170" s="46">
        <f t="shared" si="110"/>
        <v>2704</v>
      </c>
      <c r="AF170" s="46">
        <f t="shared" si="111"/>
        <v>3.6982248520710059</v>
      </c>
      <c r="AG170" s="46">
        <f t="shared" si="112"/>
        <v>0.72350230414746541</v>
      </c>
      <c r="AH170" s="46">
        <v>10322</v>
      </c>
      <c r="AI170" s="46">
        <f t="shared" si="119"/>
        <v>4360</v>
      </c>
      <c r="AJ170" s="47">
        <v>1</v>
      </c>
      <c r="AL170" s="46">
        <f t="shared" si="125"/>
        <v>3617</v>
      </c>
      <c r="AM170" s="46">
        <f t="shared" si="126"/>
        <v>3.5791685821238586</v>
      </c>
      <c r="AN170" s="46">
        <f t="shared" si="127"/>
        <v>17.041284403669724</v>
      </c>
      <c r="AO170" s="46">
        <f t="shared" si="128"/>
        <v>9.9596231493943481</v>
      </c>
      <c r="AP170" s="46">
        <f t="shared" si="129"/>
        <v>1.6972477064220184</v>
      </c>
      <c r="AQ170" s="46">
        <f t="shared" si="130"/>
        <v>15.344036697247706</v>
      </c>
      <c r="AR170" s="41">
        <f t="shared" si="123"/>
        <v>27.102134480100787</v>
      </c>
      <c r="AS170" s="41">
        <f t="shared" si="93"/>
        <v>1.4385421698567298</v>
      </c>
      <c r="AT170" s="41">
        <f t="shared" si="124"/>
        <v>503.02942595550132</v>
      </c>
      <c r="AU170" s="22">
        <f t="shared" si="102"/>
        <v>503.02942595550132</v>
      </c>
      <c r="AV170" s="47">
        <v>0.69299999999999995</v>
      </c>
      <c r="AW170" s="48">
        <f t="shared" si="90"/>
        <v>44060</v>
      </c>
      <c r="AX170" s="48">
        <f t="shared" si="36"/>
        <v>44066</v>
      </c>
      <c r="AY170" s="46">
        <v>0.99670000000000003</v>
      </c>
      <c r="AZ170" s="46">
        <v>0.01</v>
      </c>
      <c r="BA170" s="51">
        <f t="shared" si="121"/>
        <v>69.3</v>
      </c>
      <c r="BB170" s="46">
        <v>0.97370000000000001</v>
      </c>
      <c r="BC170" s="46">
        <v>1.4200000000000001E-2</v>
      </c>
      <c r="BD170" s="51">
        <f t="shared" si="122"/>
        <v>48.802816901408441</v>
      </c>
      <c r="BE170" s="50">
        <f t="shared" si="74"/>
        <v>44066</v>
      </c>
      <c r="BF170" s="36">
        <f t="shared" si="87"/>
        <v>15227</v>
      </c>
      <c r="BG170" s="36">
        <f t="shared" si="88"/>
        <v>545</v>
      </c>
    </row>
    <row r="171" spans="1:59" s="2" customFormat="1" x14ac:dyDescent="0.25">
      <c r="B171" s="2">
        <v>8</v>
      </c>
      <c r="C171" s="2">
        <v>24</v>
      </c>
      <c r="D171" s="2">
        <v>170</v>
      </c>
      <c r="E171" s="92">
        <f t="shared" si="89"/>
        <v>44067</v>
      </c>
      <c r="F171" s="12">
        <v>2288</v>
      </c>
      <c r="G171" s="11"/>
      <c r="H171" s="12"/>
      <c r="I171" s="12"/>
      <c r="J171" s="11">
        <f t="shared" si="95"/>
        <v>2288</v>
      </c>
      <c r="K171" s="2">
        <v>60</v>
      </c>
      <c r="L171" s="2">
        <f t="shared" si="118"/>
        <v>60</v>
      </c>
      <c r="N171" s="2">
        <f t="shared" si="97"/>
        <v>36475</v>
      </c>
      <c r="O171" s="11">
        <f t="shared" si="100"/>
        <v>36475</v>
      </c>
      <c r="P171" s="2">
        <f t="shared" si="98"/>
        <v>922</v>
      </c>
      <c r="R171" s="2">
        <f t="shared" si="103"/>
        <v>2.5277587388622345</v>
      </c>
      <c r="S171" s="3">
        <f t="shared" si="101"/>
        <v>2.5277587388622345</v>
      </c>
      <c r="T171" s="2">
        <f t="shared" si="96"/>
        <v>15287</v>
      </c>
      <c r="U171" s="2">
        <v>745</v>
      </c>
      <c r="V171" s="2">
        <v>74</v>
      </c>
      <c r="W171" s="2">
        <f t="shared" si="120"/>
        <v>671</v>
      </c>
      <c r="X171" s="2">
        <f t="shared" si="105"/>
        <v>0</v>
      </c>
      <c r="Y171" s="2">
        <f t="shared" si="91"/>
        <v>1891</v>
      </c>
      <c r="Z171" s="2">
        <f t="shared" si="106"/>
        <v>98</v>
      </c>
      <c r="AA171" s="19">
        <f t="shared" si="107"/>
        <v>5.1824431517715492</v>
      </c>
      <c r="AB171" s="2">
        <v>545</v>
      </c>
      <c r="AC171" s="2">
        <f t="shared" si="108"/>
        <v>16</v>
      </c>
      <c r="AD171" s="2">
        <f t="shared" si="109"/>
        <v>2566</v>
      </c>
      <c r="AE171" s="2">
        <f t="shared" si="110"/>
        <v>2664</v>
      </c>
      <c r="AF171" s="2">
        <f t="shared" si="111"/>
        <v>3.6786786786786783</v>
      </c>
      <c r="AG171" s="2">
        <f t="shared" si="112"/>
        <v>0.73694466095089639</v>
      </c>
      <c r="AH171" s="2">
        <v>10338</v>
      </c>
      <c r="AI171" s="2">
        <f t="shared" si="119"/>
        <v>4404</v>
      </c>
      <c r="AJ171" s="1">
        <v>3</v>
      </c>
      <c r="AL171" s="2">
        <f t="shared" si="125"/>
        <v>3659</v>
      </c>
      <c r="AM171" s="2">
        <f t="shared" si="126"/>
        <v>3.5651206907830182</v>
      </c>
      <c r="AN171" s="2">
        <f t="shared" si="127"/>
        <v>16.916439600363304</v>
      </c>
      <c r="AO171" s="2">
        <f t="shared" si="128"/>
        <v>9.9328859060402692</v>
      </c>
      <c r="AP171" s="2">
        <f t="shared" si="129"/>
        <v>1.6802906448683013</v>
      </c>
      <c r="AQ171" s="2">
        <f t="shared" si="130"/>
        <v>15.236148955495004</v>
      </c>
      <c r="AR171" s="19">
        <f t="shared" si="123"/>
        <v>27.202832431990764</v>
      </c>
      <c r="AS171" s="22">
        <f t="shared" si="93"/>
        <v>1.4097713264595952</v>
      </c>
      <c r="AT171" s="19">
        <f t="shared" si="124"/>
        <v>524.70825645524224</v>
      </c>
      <c r="AU171" s="22">
        <f t="shared" si="102"/>
        <v>524.70825645524224</v>
      </c>
      <c r="AV171" s="2">
        <v>0.69299999999999995</v>
      </c>
      <c r="AW171" s="70">
        <f t="shared" si="90"/>
        <v>44061</v>
      </c>
      <c r="AX171" s="70">
        <f t="shared" si="36"/>
        <v>44067</v>
      </c>
      <c r="AY171" s="2">
        <v>0.9819</v>
      </c>
      <c r="AZ171" s="2">
        <v>9.1000000000000004E-3</v>
      </c>
      <c r="BA171" s="12">
        <f t="shared" si="121"/>
        <v>76.153846153846146</v>
      </c>
      <c r="BB171" s="2">
        <v>0.96909999999999996</v>
      </c>
      <c r="BC171" s="2">
        <v>1.0999999999999999E-2</v>
      </c>
      <c r="BD171" s="12">
        <f t="shared" si="122"/>
        <v>63</v>
      </c>
      <c r="BE171" s="6">
        <f t="shared" si="74"/>
        <v>44067</v>
      </c>
      <c r="BF171" s="2">
        <f t="shared" si="87"/>
        <v>15287</v>
      </c>
      <c r="BG171" s="2">
        <f t="shared" si="88"/>
        <v>545</v>
      </c>
    </row>
    <row r="172" spans="1:59" x14ac:dyDescent="0.25">
      <c r="B172" s="76">
        <v>8</v>
      </c>
      <c r="C172" s="76">
        <v>25</v>
      </c>
      <c r="D172" s="76">
        <v>171</v>
      </c>
      <c r="E172" s="94">
        <f t="shared" si="89"/>
        <v>44068</v>
      </c>
      <c r="F172" s="11">
        <v>3588</v>
      </c>
      <c r="J172" s="11">
        <f t="shared" si="95"/>
        <v>3588</v>
      </c>
      <c r="K172" s="3">
        <v>99</v>
      </c>
      <c r="L172" s="2">
        <f t="shared" si="118"/>
        <v>99</v>
      </c>
      <c r="M172" s="2"/>
      <c r="N172" s="2">
        <f t="shared" si="97"/>
        <v>34811</v>
      </c>
      <c r="O172" s="11">
        <f t="shared" si="100"/>
        <v>34811</v>
      </c>
      <c r="P172" s="2">
        <f t="shared" si="98"/>
        <v>886</v>
      </c>
      <c r="Q172" s="2"/>
      <c r="R172" s="2">
        <f t="shared" si="103"/>
        <v>2.5451725029444714</v>
      </c>
      <c r="S172" s="3">
        <f t="shared" si="101"/>
        <v>2.5451725029444714</v>
      </c>
      <c r="T172" s="2">
        <f t="shared" si="96"/>
        <v>15386</v>
      </c>
      <c r="U172" s="3">
        <v>714</v>
      </c>
      <c r="V172" s="3">
        <v>65</v>
      </c>
      <c r="W172" s="3">
        <f t="shared" si="120"/>
        <v>649</v>
      </c>
      <c r="X172" s="2">
        <f t="shared" si="105"/>
        <v>18</v>
      </c>
      <c r="Y172" s="2">
        <f t="shared" si="91"/>
        <v>1874</v>
      </c>
      <c r="Z172" s="2">
        <f t="shared" si="106"/>
        <v>104</v>
      </c>
      <c r="AA172" s="19">
        <f t="shared" si="107"/>
        <v>5.5496264674493059</v>
      </c>
      <c r="AB172" s="3">
        <v>563</v>
      </c>
      <c r="AC172" s="2">
        <f t="shared" si="108"/>
        <v>159</v>
      </c>
      <c r="AD172" s="2">
        <f t="shared" si="109"/>
        <v>2517</v>
      </c>
      <c r="AE172" s="2">
        <f t="shared" si="110"/>
        <v>2621</v>
      </c>
      <c r="AF172" s="2">
        <f t="shared" si="111"/>
        <v>3.9679511636779852</v>
      </c>
      <c r="AG172" s="2">
        <f t="shared" si="112"/>
        <v>0.74453714739769572</v>
      </c>
      <c r="AH172" s="3">
        <v>10497</v>
      </c>
      <c r="AI172" s="2">
        <f t="shared" si="119"/>
        <v>4326</v>
      </c>
      <c r="AJ172" s="1">
        <v>10</v>
      </c>
      <c r="AK172" s="2"/>
      <c r="AL172" s="2">
        <f t="shared" si="125"/>
        <v>3612</v>
      </c>
      <c r="AM172" s="2">
        <f t="shared" si="126"/>
        <v>3.6591706746392823</v>
      </c>
      <c r="AN172" s="2">
        <f t="shared" si="127"/>
        <v>16.50485436893204</v>
      </c>
      <c r="AO172" s="2">
        <f t="shared" si="128"/>
        <v>9.1036414565826327</v>
      </c>
      <c r="AP172" s="2">
        <f t="shared" si="129"/>
        <v>1.5025427646786871</v>
      </c>
      <c r="AQ172" s="2">
        <f t="shared" si="130"/>
        <v>15.002311604253352</v>
      </c>
      <c r="AR172" s="19">
        <f t="shared" si="123"/>
        <v>26.958280263115121</v>
      </c>
      <c r="AS172" s="22">
        <f t="shared" si="93"/>
        <v>1.4960838566509991</v>
      </c>
      <c r="AT172" s="19">
        <f t="shared" si="124"/>
        <v>500.77091474882621</v>
      </c>
      <c r="AU172" s="22">
        <f t="shared" si="102"/>
        <v>500.77091474882621</v>
      </c>
      <c r="AV172" s="2">
        <v>0.69299999999999995</v>
      </c>
      <c r="AW172" s="70">
        <f t="shared" si="90"/>
        <v>44062</v>
      </c>
      <c r="AX172" s="70">
        <f t="shared" si="36"/>
        <v>44068</v>
      </c>
      <c r="AY172" s="3">
        <v>0.97519999999999996</v>
      </c>
      <c r="AZ172" s="3">
        <v>8.0000000000000002E-3</v>
      </c>
      <c r="BA172" s="11">
        <f t="shared" si="121"/>
        <v>86.624999999999986</v>
      </c>
      <c r="BB172" s="3">
        <v>0.94730000000000003</v>
      </c>
      <c r="BC172" s="3">
        <v>1.2E-2</v>
      </c>
      <c r="BD172" s="11">
        <f t="shared" si="122"/>
        <v>57.749999999999993</v>
      </c>
      <c r="BE172" s="6">
        <f t="shared" si="74"/>
        <v>44068</v>
      </c>
      <c r="BF172" s="2">
        <f t="shared" si="87"/>
        <v>15386</v>
      </c>
      <c r="BG172" s="2">
        <f t="shared" si="88"/>
        <v>563</v>
      </c>
    </row>
    <row r="173" spans="1:59" x14ac:dyDescent="0.25">
      <c r="B173" s="76">
        <v>8</v>
      </c>
      <c r="C173" s="76">
        <v>26</v>
      </c>
      <c r="D173" s="76">
        <v>172</v>
      </c>
      <c r="E173" s="94">
        <f t="shared" si="89"/>
        <v>44069</v>
      </c>
      <c r="F173" s="11">
        <v>6232</v>
      </c>
      <c r="J173" s="11">
        <f t="shared" si="95"/>
        <v>6232</v>
      </c>
      <c r="K173" s="3">
        <v>203</v>
      </c>
      <c r="L173" s="2">
        <f t="shared" si="118"/>
        <v>203</v>
      </c>
      <c r="M173" s="2"/>
      <c r="N173" s="2">
        <f t="shared" si="97"/>
        <v>37376</v>
      </c>
      <c r="O173" s="11">
        <f t="shared" si="100"/>
        <v>37376</v>
      </c>
      <c r="P173" s="2">
        <f t="shared" si="98"/>
        <v>920</v>
      </c>
      <c r="Q173" s="2"/>
      <c r="R173" s="2">
        <f t="shared" si="103"/>
        <v>2.4614726027397262</v>
      </c>
      <c r="S173" s="3">
        <f t="shared" si="101"/>
        <v>2.4614726027397262</v>
      </c>
      <c r="T173" s="2">
        <f t="shared" si="96"/>
        <v>15589</v>
      </c>
      <c r="U173" s="3">
        <v>715</v>
      </c>
      <c r="V173" s="3">
        <v>64</v>
      </c>
      <c r="W173" s="3">
        <f t="shared" si="120"/>
        <v>651</v>
      </c>
      <c r="X173" s="2">
        <f t="shared" si="105"/>
        <v>9</v>
      </c>
      <c r="Y173" s="2">
        <f t="shared" si="91"/>
        <v>1867</v>
      </c>
      <c r="Z173" s="2">
        <f t="shared" si="106"/>
        <v>101</v>
      </c>
      <c r="AA173" s="19">
        <f t="shared" si="107"/>
        <v>5.4097482592394215</v>
      </c>
      <c r="AB173" s="3">
        <v>572</v>
      </c>
      <c r="AC173" s="2">
        <f t="shared" si="108"/>
        <v>104</v>
      </c>
      <c r="AD173" s="2">
        <f t="shared" si="109"/>
        <v>2447</v>
      </c>
      <c r="AE173" s="2">
        <f t="shared" si="110"/>
        <v>2548</v>
      </c>
      <c r="AF173" s="2">
        <f t="shared" si="111"/>
        <v>3.9638932496075356</v>
      </c>
      <c r="AG173" s="2">
        <f t="shared" si="112"/>
        <v>0.76297507151614219</v>
      </c>
      <c r="AH173" s="3">
        <v>10601</v>
      </c>
      <c r="AI173" s="2">
        <f t="shared" si="119"/>
        <v>4416</v>
      </c>
      <c r="AJ173" s="1">
        <v>4</v>
      </c>
      <c r="AK173" s="2"/>
      <c r="AL173" s="2">
        <f t="shared" si="125"/>
        <v>3701</v>
      </c>
      <c r="AM173" s="2">
        <f t="shared" si="126"/>
        <v>3.6692539611264356</v>
      </c>
      <c r="AN173" s="2">
        <f t="shared" si="127"/>
        <v>16.191123188405797</v>
      </c>
      <c r="AO173" s="2">
        <f t="shared" si="128"/>
        <v>8.9510489510489517</v>
      </c>
      <c r="AP173" s="2">
        <f t="shared" si="129"/>
        <v>1.4492753623188406</v>
      </c>
      <c r="AQ173" s="2">
        <f t="shared" si="130"/>
        <v>14.741847826086957</v>
      </c>
      <c r="AR173" s="19">
        <f t="shared" si="123"/>
        <v>26.857582311225144</v>
      </c>
      <c r="AS173" s="22">
        <f t="shared" si="93"/>
        <v>1.452927591555297</v>
      </c>
      <c r="AT173" s="19">
        <f t="shared" si="124"/>
        <v>537.66952140565138</v>
      </c>
      <c r="AU173" s="22">
        <f t="shared" si="102"/>
        <v>537.66952140565138</v>
      </c>
      <c r="AV173" s="2">
        <v>0.69299999999999995</v>
      </c>
      <c r="AW173" s="70">
        <f t="shared" si="90"/>
        <v>44063</v>
      </c>
      <c r="AX173" s="70">
        <f t="shared" si="36"/>
        <v>44069</v>
      </c>
      <c r="AY173" s="3">
        <v>0.97860000000000003</v>
      </c>
      <c r="AZ173" s="3">
        <v>7.7999999999999996E-3</v>
      </c>
      <c r="BA173" s="11">
        <f t="shared" si="121"/>
        <v>88.84615384615384</v>
      </c>
      <c r="BB173" s="3">
        <v>0.93989999999999996</v>
      </c>
      <c r="BC173" s="3">
        <v>1.32E-2</v>
      </c>
      <c r="BD173" s="11">
        <f t="shared" si="122"/>
        <v>52.5</v>
      </c>
      <c r="BE173" s="6">
        <f t="shared" si="74"/>
        <v>44069</v>
      </c>
      <c r="BF173" s="2">
        <f t="shared" si="87"/>
        <v>15589</v>
      </c>
      <c r="BG173" s="2">
        <f t="shared" si="88"/>
        <v>572</v>
      </c>
    </row>
    <row r="174" spans="1:59" x14ac:dyDescent="0.25">
      <c r="B174" s="76">
        <v>8</v>
      </c>
      <c r="C174" s="76">
        <v>27</v>
      </c>
      <c r="D174" s="76">
        <v>173</v>
      </c>
      <c r="E174" s="94">
        <f t="shared" si="89"/>
        <v>44070</v>
      </c>
      <c r="F174" s="11">
        <v>3844</v>
      </c>
      <c r="J174" s="11">
        <f t="shared" si="95"/>
        <v>3844</v>
      </c>
      <c r="K174" s="3">
        <v>162</v>
      </c>
      <c r="L174" s="2">
        <f t="shared" si="118"/>
        <v>162</v>
      </c>
      <c r="M174" s="2"/>
      <c r="N174" s="2">
        <f t="shared" si="97"/>
        <v>32571</v>
      </c>
      <c r="O174" s="11">
        <f t="shared" si="100"/>
        <v>32571</v>
      </c>
      <c r="P174" s="2">
        <f t="shared" si="98"/>
        <v>931</v>
      </c>
      <c r="Q174" s="2"/>
      <c r="R174" s="2">
        <f t="shared" si="103"/>
        <v>2.8583709434773263</v>
      </c>
      <c r="S174" s="3">
        <f t="shared" si="101"/>
        <v>2.8583709434773263</v>
      </c>
      <c r="T174" s="2">
        <f t="shared" si="96"/>
        <v>15751</v>
      </c>
      <c r="U174" s="3">
        <v>741</v>
      </c>
      <c r="V174" s="3">
        <v>60</v>
      </c>
      <c r="W174" s="3">
        <f t="shared" si="120"/>
        <v>681</v>
      </c>
      <c r="X174" s="2">
        <f t="shared" si="105"/>
        <v>14</v>
      </c>
      <c r="Y174" s="2">
        <f t="shared" si="91"/>
        <v>1858</v>
      </c>
      <c r="Z174" s="2">
        <f t="shared" si="106"/>
        <v>104</v>
      </c>
      <c r="AA174" s="19">
        <f t="shared" si="107"/>
        <v>5.5974165769644779</v>
      </c>
      <c r="AB174" s="3">
        <v>586</v>
      </c>
      <c r="AC174" s="2">
        <f t="shared" si="108"/>
        <v>149</v>
      </c>
      <c r="AD174" s="2">
        <f t="shared" si="109"/>
        <v>2271</v>
      </c>
      <c r="AE174" s="2">
        <f t="shared" si="110"/>
        <v>2375</v>
      </c>
      <c r="AF174" s="2">
        <f t="shared" si="111"/>
        <v>4.378947368421052</v>
      </c>
      <c r="AG174" s="2">
        <f t="shared" si="112"/>
        <v>0.81814178775869661</v>
      </c>
      <c r="AH174" s="3">
        <v>10750</v>
      </c>
      <c r="AI174" s="3">
        <f t="shared" si="119"/>
        <v>4415</v>
      </c>
      <c r="AJ174" s="1">
        <v>10</v>
      </c>
      <c r="AL174" s="3">
        <f t="shared" si="125"/>
        <v>3674</v>
      </c>
      <c r="AM174" s="3">
        <f t="shared" si="126"/>
        <v>3.7203987048441371</v>
      </c>
      <c r="AN174" s="3">
        <f t="shared" si="127"/>
        <v>16.783691959229898</v>
      </c>
      <c r="AO174" s="3">
        <f t="shared" si="128"/>
        <v>8.097165991902834</v>
      </c>
      <c r="AP174" s="3">
        <f t="shared" si="129"/>
        <v>1.3590033975084939</v>
      </c>
      <c r="AQ174" s="3">
        <f t="shared" si="130"/>
        <v>15.424688561721403</v>
      </c>
      <c r="AR174" s="19">
        <f t="shared" si="123"/>
        <v>26.728113515938041</v>
      </c>
      <c r="AS174" s="22">
        <f t="shared" si="93"/>
        <v>1.4960838566509991</v>
      </c>
      <c r="AT174" s="19">
        <f t="shared" si="124"/>
        <v>468.54757014403549</v>
      </c>
      <c r="AU174" s="22">
        <f t="shared" si="102"/>
        <v>468.54757014403549</v>
      </c>
      <c r="AV174" s="2">
        <v>0.69299999999999995</v>
      </c>
      <c r="AW174" s="70">
        <f t="shared" si="90"/>
        <v>44064</v>
      </c>
      <c r="AX174" s="70">
        <f t="shared" si="36"/>
        <v>44070</v>
      </c>
      <c r="AY174" s="3">
        <v>0.97440000000000004</v>
      </c>
      <c r="AZ174" s="3">
        <v>8.0000000000000002E-3</v>
      </c>
      <c r="BA174" s="11">
        <f t="shared" si="121"/>
        <v>86.624999999999986</v>
      </c>
      <c r="BB174" s="3">
        <v>0.9446</v>
      </c>
      <c r="BC174" s="3">
        <v>1.38E-2</v>
      </c>
      <c r="BD174" s="11">
        <f t="shared" si="122"/>
        <v>50.217391304347821</v>
      </c>
      <c r="BE174" s="6">
        <f t="shared" si="74"/>
        <v>44070</v>
      </c>
      <c r="BF174" s="2">
        <f t="shared" si="87"/>
        <v>15751</v>
      </c>
      <c r="BG174" s="2">
        <f t="shared" si="88"/>
        <v>586</v>
      </c>
    </row>
    <row r="175" spans="1:59" x14ac:dyDescent="0.25">
      <c r="B175" s="76">
        <v>8</v>
      </c>
      <c r="C175" s="76">
        <v>28</v>
      </c>
      <c r="D175" s="76">
        <v>174</v>
      </c>
      <c r="E175" s="94">
        <f t="shared" si="89"/>
        <v>44071</v>
      </c>
      <c r="F175" s="11">
        <v>7639</v>
      </c>
      <c r="J175" s="11">
        <f t="shared" si="95"/>
        <v>7639</v>
      </c>
      <c r="K175" s="3">
        <v>157</v>
      </c>
      <c r="L175" s="2">
        <f t="shared" si="118"/>
        <v>157</v>
      </c>
      <c r="M175" s="2"/>
      <c r="N175" s="2">
        <f t="shared" si="97"/>
        <v>33366</v>
      </c>
      <c r="O175" s="11">
        <f t="shared" si="100"/>
        <v>33366</v>
      </c>
      <c r="P175" s="2">
        <f t="shared" si="98"/>
        <v>946</v>
      </c>
      <c r="Q175" s="2"/>
      <c r="R175" s="2">
        <f t="shared" si="103"/>
        <v>2.8352214829467122</v>
      </c>
      <c r="S175" s="3">
        <f t="shared" si="101"/>
        <v>2.8352214829467122</v>
      </c>
      <c r="T175" s="2">
        <f t="shared" si="96"/>
        <v>15908</v>
      </c>
      <c r="U175" s="3">
        <v>726</v>
      </c>
      <c r="V175" s="3">
        <v>65</v>
      </c>
      <c r="W175" s="3">
        <f t="shared" si="120"/>
        <v>661</v>
      </c>
      <c r="X175" s="2">
        <f t="shared" si="105"/>
        <v>8</v>
      </c>
      <c r="Y175" s="2">
        <f t="shared" si="91"/>
        <v>1839</v>
      </c>
      <c r="Z175" s="2">
        <f t="shared" si="106"/>
        <v>110</v>
      </c>
      <c r="AA175" s="19">
        <f t="shared" si="107"/>
        <v>5.9815116911364878</v>
      </c>
      <c r="AB175" s="3">
        <v>594</v>
      </c>
      <c r="AC175" s="2">
        <f t="shared" si="108"/>
        <v>294</v>
      </c>
      <c r="AD175" s="2">
        <f t="shared" si="109"/>
        <v>2143</v>
      </c>
      <c r="AE175" s="2">
        <f t="shared" si="110"/>
        <v>2253</v>
      </c>
      <c r="AF175" s="2">
        <f t="shared" si="111"/>
        <v>4.8823790501553486</v>
      </c>
      <c r="AG175" s="2">
        <f t="shared" si="112"/>
        <v>0.85814279048063458</v>
      </c>
      <c r="AH175" s="3">
        <v>11044</v>
      </c>
      <c r="AI175" s="3">
        <f t="shared" ref="AI175:AI186" si="131">T175-AH175-AB175</f>
        <v>4270</v>
      </c>
      <c r="AJ175" s="1">
        <v>7</v>
      </c>
      <c r="AL175" s="3">
        <f t="shared" si="125"/>
        <v>3544</v>
      </c>
      <c r="AM175" s="3">
        <f t="shared" si="126"/>
        <v>3.7339703293940159</v>
      </c>
      <c r="AN175" s="3">
        <f t="shared" si="127"/>
        <v>17.002341920374707</v>
      </c>
      <c r="AO175" s="3">
        <f t="shared" si="128"/>
        <v>8.9531680440771346</v>
      </c>
      <c r="AP175" s="3">
        <f t="shared" si="129"/>
        <v>1.5222482435597189</v>
      </c>
      <c r="AQ175" s="3">
        <f t="shared" si="130"/>
        <v>15.480093676814988</v>
      </c>
      <c r="AR175" s="19">
        <f t="shared" si="123"/>
        <v>26.454790503665262</v>
      </c>
      <c r="AS175" s="22">
        <f t="shared" si="93"/>
        <v>1.5823963868424027</v>
      </c>
      <c r="AT175" s="19">
        <f t="shared" si="124"/>
        <v>479.98398039439644</v>
      </c>
      <c r="AU175" s="22">
        <f t="shared" si="102"/>
        <v>479.98398039439644</v>
      </c>
      <c r="AV175" s="2">
        <v>0.69299999999999995</v>
      </c>
      <c r="AW175" s="70">
        <f t="shared" si="90"/>
        <v>44065</v>
      </c>
      <c r="AX175" s="70">
        <f t="shared" si="36"/>
        <v>44071</v>
      </c>
      <c r="AY175" s="3">
        <v>0.97070000000000001</v>
      </c>
      <c r="AZ175" s="3">
        <v>8.5000000000000006E-3</v>
      </c>
      <c r="BA175" s="11">
        <f t="shared" si="121"/>
        <v>81.52941176470587</v>
      </c>
      <c r="BB175" s="3">
        <v>0.96120000000000005</v>
      </c>
      <c r="BC175" s="3">
        <v>1.7299999999999999E-2</v>
      </c>
      <c r="BD175" s="11">
        <f t="shared" si="122"/>
        <v>40.057803468208093</v>
      </c>
      <c r="BE175" s="6">
        <f t="shared" si="74"/>
        <v>44071</v>
      </c>
      <c r="BF175" s="2">
        <f t="shared" si="87"/>
        <v>15908</v>
      </c>
      <c r="BG175" s="2">
        <f t="shared" si="88"/>
        <v>594</v>
      </c>
    </row>
    <row r="176" spans="1:59" x14ac:dyDescent="0.25">
      <c r="B176" s="76">
        <v>8</v>
      </c>
      <c r="C176" s="76">
        <v>29</v>
      </c>
      <c r="D176" s="76">
        <v>175</v>
      </c>
      <c r="E176" s="94">
        <f t="shared" si="89"/>
        <v>44072</v>
      </c>
      <c r="F176" s="11">
        <v>6337</v>
      </c>
      <c r="J176" s="11">
        <f t="shared" si="95"/>
        <v>6337</v>
      </c>
      <c r="K176" s="3">
        <v>157</v>
      </c>
      <c r="L176" s="2">
        <f t="shared" si="118"/>
        <v>157</v>
      </c>
      <c r="M176" s="2"/>
      <c r="N176" s="2">
        <f t="shared" si="97"/>
        <v>33330</v>
      </c>
      <c r="O176" s="11">
        <f t="shared" si="100"/>
        <v>33330</v>
      </c>
      <c r="P176" s="2">
        <f t="shared" si="98"/>
        <v>934</v>
      </c>
      <c r="Q176" s="2"/>
      <c r="R176" s="2">
        <f t="shared" si="103"/>
        <v>2.8022802280228025</v>
      </c>
      <c r="S176" s="3">
        <f t="shared" si="101"/>
        <v>2.8022802280228025</v>
      </c>
      <c r="T176" s="2">
        <f t="shared" si="96"/>
        <v>16065</v>
      </c>
      <c r="U176" s="3">
        <v>712</v>
      </c>
      <c r="V176" s="3">
        <v>59</v>
      </c>
      <c r="W176" s="3">
        <f t="shared" si="120"/>
        <v>653</v>
      </c>
      <c r="X176" s="2">
        <f t="shared" si="105"/>
        <v>9</v>
      </c>
      <c r="Y176" s="2">
        <f t="shared" si="91"/>
        <v>1822</v>
      </c>
      <c r="Z176" s="2">
        <f t="shared" si="106"/>
        <v>111</v>
      </c>
      <c r="AA176" s="19">
        <f t="shared" si="107"/>
        <v>6.0922063666300774</v>
      </c>
      <c r="AB176" s="3">
        <v>603</v>
      </c>
      <c r="AC176" s="2">
        <f t="shared" si="108"/>
        <v>187</v>
      </c>
      <c r="AD176" s="2">
        <f t="shared" si="109"/>
        <v>2117</v>
      </c>
      <c r="AE176" s="2">
        <f t="shared" si="110"/>
        <v>2228</v>
      </c>
      <c r="AF176" s="2">
        <f t="shared" si="111"/>
        <v>4.9820466786355473</v>
      </c>
      <c r="AG176" s="2">
        <f t="shared" si="112"/>
        <v>0.86065186584789799</v>
      </c>
      <c r="AH176" s="3">
        <v>11231</v>
      </c>
      <c r="AI176" s="3">
        <f t="shared" si="131"/>
        <v>4231</v>
      </c>
      <c r="AJ176" s="1">
        <v>5</v>
      </c>
      <c r="AL176" s="3">
        <f t="shared" si="125"/>
        <v>3519</v>
      </c>
      <c r="AM176" s="3">
        <f t="shared" si="126"/>
        <v>3.7535014005602241</v>
      </c>
      <c r="AN176" s="3">
        <f t="shared" si="127"/>
        <v>16.828173008744979</v>
      </c>
      <c r="AO176" s="3">
        <f t="shared" si="128"/>
        <v>8.286516853932584</v>
      </c>
      <c r="AP176" s="3">
        <f t="shared" si="129"/>
        <v>1.3944693925785865</v>
      </c>
      <c r="AQ176" s="3">
        <f t="shared" si="130"/>
        <v>15.433703616166392</v>
      </c>
      <c r="AR176" s="19">
        <f t="shared" si="123"/>
        <v>26.210238334789619</v>
      </c>
      <c r="AS176" s="22">
        <f t="shared" si="93"/>
        <v>1.5967818085409702</v>
      </c>
      <c r="AT176" s="19">
        <f t="shared" si="124"/>
        <v>479.466105213248</v>
      </c>
      <c r="AU176" s="22">
        <f t="shared" si="102"/>
        <v>479.466105213248</v>
      </c>
      <c r="AV176" s="2">
        <v>0.69299999999999995</v>
      </c>
      <c r="AW176" s="70">
        <f t="shared" si="90"/>
        <v>44066</v>
      </c>
      <c r="AX176" s="70">
        <f t="shared" si="36"/>
        <v>44072</v>
      </c>
      <c r="AY176" s="3">
        <v>0.98409999999999997</v>
      </c>
      <c r="AZ176" s="3">
        <v>9.4000000000000004E-3</v>
      </c>
      <c r="BA176" s="11">
        <f t="shared" si="121"/>
        <v>73.723404255319139</v>
      </c>
      <c r="BB176" s="3">
        <v>0.97670000000000001</v>
      </c>
      <c r="BC176" s="3">
        <v>1.84E-2</v>
      </c>
      <c r="BD176" s="11">
        <f t="shared" si="122"/>
        <v>37.663043478260867</v>
      </c>
      <c r="BE176" s="6">
        <f t="shared" si="74"/>
        <v>44072</v>
      </c>
      <c r="BF176" s="2">
        <f t="shared" si="87"/>
        <v>16065</v>
      </c>
      <c r="BG176" s="2">
        <f t="shared" si="88"/>
        <v>603</v>
      </c>
    </row>
    <row r="177" spans="1:59" s="46" customFormat="1" x14ac:dyDescent="0.25">
      <c r="A177" s="72" t="s">
        <v>68</v>
      </c>
      <c r="B177" s="77">
        <v>8</v>
      </c>
      <c r="C177" s="77">
        <v>30</v>
      </c>
      <c r="D177" s="77">
        <v>176</v>
      </c>
      <c r="E177" s="93">
        <f t="shared" si="89"/>
        <v>44073</v>
      </c>
      <c r="F177" s="51">
        <v>4787</v>
      </c>
      <c r="G177" s="51"/>
      <c r="H177" s="51"/>
      <c r="I177" s="51"/>
      <c r="J177" s="51">
        <f t="shared" si="95"/>
        <v>4787</v>
      </c>
      <c r="K177" s="46">
        <v>99</v>
      </c>
      <c r="L177" s="36">
        <f t="shared" si="118"/>
        <v>99</v>
      </c>
      <c r="M177" s="36">
        <f>SUM(K171:K177)</f>
        <v>937</v>
      </c>
      <c r="N177" s="38">
        <f t="shared" si="97"/>
        <v>34715</v>
      </c>
      <c r="O177" s="51">
        <f t="shared" si="100"/>
        <v>34715</v>
      </c>
      <c r="P177" s="36">
        <f t="shared" si="98"/>
        <v>937</v>
      </c>
      <c r="Q177" s="36">
        <f>SUM(X171:X177)</f>
        <v>60</v>
      </c>
      <c r="R177" s="36">
        <f t="shared" si="103"/>
        <v>2.6991214172547888</v>
      </c>
      <c r="S177" s="46">
        <f t="shared" si="101"/>
        <v>2.6991214172547888</v>
      </c>
      <c r="T177" s="36">
        <f t="shared" si="96"/>
        <v>16164</v>
      </c>
      <c r="U177" s="46">
        <v>723</v>
      </c>
      <c r="V177" s="46">
        <v>61</v>
      </c>
      <c r="W177" s="46">
        <f t="shared" si="120"/>
        <v>662</v>
      </c>
      <c r="X177" s="36">
        <f t="shared" si="105"/>
        <v>2</v>
      </c>
      <c r="Y177" s="36">
        <f t="shared" si="91"/>
        <v>1831</v>
      </c>
      <c r="Z177" s="36">
        <f t="shared" si="106"/>
        <v>110</v>
      </c>
      <c r="AA177" s="39">
        <f t="shared" si="107"/>
        <v>6.0076460950300383</v>
      </c>
      <c r="AB177" s="46">
        <v>605</v>
      </c>
      <c r="AC177" s="36">
        <f t="shared" si="108"/>
        <v>22</v>
      </c>
      <c r="AD177" s="36">
        <f t="shared" si="109"/>
        <v>2092</v>
      </c>
      <c r="AE177" s="36">
        <f t="shared" si="110"/>
        <v>2202</v>
      </c>
      <c r="AF177" s="36">
        <f t="shared" si="111"/>
        <v>4.9954586739327889</v>
      </c>
      <c r="AG177" s="36">
        <f t="shared" si="112"/>
        <v>0.87523900573613767</v>
      </c>
      <c r="AH177" s="46">
        <v>11253</v>
      </c>
      <c r="AI177" s="46">
        <f t="shared" si="131"/>
        <v>4306</v>
      </c>
      <c r="AJ177" s="47">
        <v>7</v>
      </c>
      <c r="AL177" s="46">
        <f t="shared" si="125"/>
        <v>3583</v>
      </c>
      <c r="AM177" s="46">
        <f t="shared" si="126"/>
        <v>3.7428854243999012</v>
      </c>
      <c r="AN177" s="46">
        <f t="shared" si="127"/>
        <v>16.790524849047841</v>
      </c>
      <c r="AO177" s="46">
        <f t="shared" si="128"/>
        <v>8.4370677731673585</v>
      </c>
      <c r="AP177" s="46">
        <f t="shared" si="129"/>
        <v>1.4166279609846726</v>
      </c>
      <c r="AQ177" s="46">
        <f t="shared" si="130"/>
        <v>15.373896888063168</v>
      </c>
      <c r="AR177" s="39">
        <f t="shared" si="123"/>
        <v>26.339707130076722</v>
      </c>
      <c r="AS177" s="41">
        <f t="shared" si="93"/>
        <v>1.5823963868424027</v>
      </c>
      <c r="AT177" s="39">
        <f t="shared" si="124"/>
        <v>499.38991426576376</v>
      </c>
      <c r="AU177" s="22">
        <f t="shared" si="102"/>
        <v>499.38991426576376</v>
      </c>
      <c r="AV177" s="36">
        <v>0.69299999999999995</v>
      </c>
      <c r="AW177" s="71">
        <f t="shared" si="90"/>
        <v>44067</v>
      </c>
      <c r="AX177" s="71">
        <f t="shared" si="36"/>
        <v>44073</v>
      </c>
      <c r="AY177" s="46">
        <v>0.99319999999999997</v>
      </c>
      <c r="AZ177" s="46">
        <v>9.7999999999999997E-3</v>
      </c>
      <c r="BA177" s="51">
        <f t="shared" si="121"/>
        <v>70.714285714285708</v>
      </c>
      <c r="BB177" s="46">
        <v>0.95620000000000005</v>
      </c>
      <c r="BC177" s="46">
        <v>1.7399999999999999E-2</v>
      </c>
      <c r="BD177" s="51">
        <f t="shared" si="122"/>
        <v>39.827586206896548</v>
      </c>
      <c r="BE177" s="50">
        <f t="shared" si="74"/>
        <v>44073</v>
      </c>
      <c r="BF177" s="36">
        <f t="shared" si="87"/>
        <v>16164</v>
      </c>
      <c r="BG177" s="36">
        <f t="shared" si="88"/>
        <v>605</v>
      </c>
    </row>
    <row r="178" spans="1:59" x14ac:dyDescent="0.25">
      <c r="B178" s="76">
        <v>8</v>
      </c>
      <c r="C178" s="76">
        <v>31</v>
      </c>
      <c r="D178" s="76">
        <v>177</v>
      </c>
      <c r="E178" s="94">
        <f t="shared" si="89"/>
        <v>44074</v>
      </c>
      <c r="F178" s="11">
        <v>1470</v>
      </c>
      <c r="J178" s="11">
        <f t="shared" si="95"/>
        <v>1470</v>
      </c>
      <c r="K178" s="3">
        <v>26</v>
      </c>
      <c r="L178" s="2">
        <f t="shared" si="118"/>
        <v>26</v>
      </c>
      <c r="M178" s="2"/>
      <c r="N178" s="2">
        <f t="shared" si="97"/>
        <v>33897</v>
      </c>
      <c r="O178" s="11">
        <f t="shared" si="100"/>
        <v>33897</v>
      </c>
      <c r="P178" s="2">
        <f t="shared" si="98"/>
        <v>903</v>
      </c>
      <c r="Q178" s="2"/>
      <c r="R178" s="2">
        <f t="shared" si="103"/>
        <v>2.6639525621736437</v>
      </c>
      <c r="S178" s="3">
        <f t="shared" si="101"/>
        <v>2.6639525621736437</v>
      </c>
      <c r="T178" s="2">
        <f t="shared" si="96"/>
        <v>16190</v>
      </c>
      <c r="U178" s="3">
        <v>726</v>
      </c>
      <c r="V178" s="3">
        <v>63</v>
      </c>
      <c r="W178" s="3">
        <f t="shared" si="120"/>
        <v>663</v>
      </c>
      <c r="X178" s="2">
        <f t="shared" si="105"/>
        <v>8</v>
      </c>
      <c r="Y178" s="2">
        <f t="shared" si="91"/>
        <v>1825</v>
      </c>
      <c r="Z178" s="2">
        <f t="shared" si="106"/>
        <v>115</v>
      </c>
      <c r="AA178" s="19">
        <f t="shared" si="107"/>
        <v>6.3013698630136989</v>
      </c>
      <c r="AB178" s="3">
        <v>613</v>
      </c>
      <c r="AC178" s="2">
        <f t="shared" si="108"/>
        <v>60</v>
      </c>
      <c r="AD178" s="2">
        <f t="shared" si="109"/>
        <v>2127</v>
      </c>
      <c r="AE178" s="2">
        <f t="shared" si="110"/>
        <v>2242</v>
      </c>
      <c r="AF178" s="2">
        <f t="shared" si="111"/>
        <v>5.1293487957181094</v>
      </c>
      <c r="AG178" s="2">
        <f t="shared" si="112"/>
        <v>0.85801598495533615</v>
      </c>
      <c r="AH178" s="3">
        <v>11313</v>
      </c>
      <c r="AI178" s="3">
        <f t="shared" si="131"/>
        <v>4264</v>
      </c>
      <c r="AJ178" s="1">
        <v>2</v>
      </c>
      <c r="AL178" s="3">
        <f t="shared" si="125"/>
        <v>3538</v>
      </c>
      <c r="AM178" s="3">
        <f t="shared" si="126"/>
        <v>3.7862878319950588</v>
      </c>
      <c r="AN178" s="3">
        <f t="shared" si="127"/>
        <v>17.026266416510317</v>
      </c>
      <c r="AO178" s="3">
        <f t="shared" si="128"/>
        <v>8.677685950413224</v>
      </c>
      <c r="AP178" s="3">
        <f t="shared" si="129"/>
        <v>1.4774859287054409</v>
      </c>
      <c r="AQ178" s="3">
        <f t="shared" si="130"/>
        <v>15.548780487804878</v>
      </c>
      <c r="AR178" s="19">
        <f t="shared" si="123"/>
        <v>26.253394599885322</v>
      </c>
      <c r="AS178" s="22">
        <f t="shared" si="93"/>
        <v>1.654323495335239</v>
      </c>
      <c r="AT178" s="19">
        <f t="shared" si="124"/>
        <v>487.62263931633566</v>
      </c>
      <c r="AU178" s="22">
        <f t="shared" si="102"/>
        <v>487.62263931633566</v>
      </c>
      <c r="AV178" s="2">
        <v>0.69299999999999995</v>
      </c>
      <c r="AW178" s="70">
        <f t="shared" si="90"/>
        <v>44068</v>
      </c>
      <c r="AX178" s="70">
        <f t="shared" si="36"/>
        <v>44074</v>
      </c>
      <c r="AY178" s="3">
        <v>0.96389999999999998</v>
      </c>
      <c r="AZ178" s="3">
        <v>8.6999999999999994E-3</v>
      </c>
      <c r="BA178" s="11">
        <f t="shared" si="121"/>
        <v>79.655172413793096</v>
      </c>
      <c r="BB178" s="3">
        <v>0.9647</v>
      </c>
      <c r="BC178" s="3">
        <v>1.41E-2</v>
      </c>
      <c r="BD178" s="11">
        <f t="shared" si="122"/>
        <v>49.148936170212764</v>
      </c>
      <c r="BE178" s="6">
        <f t="shared" si="74"/>
        <v>44074</v>
      </c>
      <c r="BF178" s="2">
        <f t="shared" si="87"/>
        <v>16190</v>
      </c>
      <c r="BG178" s="2">
        <f t="shared" si="88"/>
        <v>613</v>
      </c>
    </row>
    <row r="179" spans="1:59" x14ac:dyDescent="0.25">
      <c r="B179" s="76">
        <v>9</v>
      </c>
      <c r="C179" s="76">
        <v>1</v>
      </c>
      <c r="D179" s="76">
        <v>178</v>
      </c>
      <c r="E179" s="94">
        <f t="shared" si="89"/>
        <v>44075</v>
      </c>
      <c r="F179" s="11">
        <v>4330</v>
      </c>
      <c r="J179" s="11">
        <f t="shared" si="95"/>
        <v>4330</v>
      </c>
      <c r="K179" s="3">
        <v>76</v>
      </c>
      <c r="L179" s="2">
        <f t="shared" si="118"/>
        <v>76</v>
      </c>
      <c r="M179" s="2"/>
      <c r="N179" s="2">
        <f t="shared" si="97"/>
        <v>34639</v>
      </c>
      <c r="O179" s="11">
        <f t="shared" si="100"/>
        <v>34639</v>
      </c>
      <c r="P179" s="2">
        <f t="shared" si="98"/>
        <v>880</v>
      </c>
      <c r="Q179" s="2"/>
      <c r="R179" s="2">
        <f t="shared" si="103"/>
        <v>2.5404890441409971</v>
      </c>
      <c r="S179" s="3">
        <f t="shared" si="101"/>
        <v>2.5404890441409971</v>
      </c>
      <c r="T179" s="2">
        <f t="shared" ref="T179:T195" si="132">T178+K179</f>
        <v>16266</v>
      </c>
      <c r="U179" s="3">
        <v>727</v>
      </c>
      <c r="V179" s="3">
        <v>65</v>
      </c>
      <c r="W179" s="3">
        <f t="shared" si="120"/>
        <v>662</v>
      </c>
      <c r="X179" s="2">
        <f t="shared" si="105"/>
        <v>16</v>
      </c>
      <c r="Y179" s="2">
        <f t="shared" si="91"/>
        <v>1766</v>
      </c>
      <c r="Z179" s="2">
        <f t="shared" si="106"/>
        <v>117</v>
      </c>
      <c r="AA179" s="19">
        <f t="shared" si="107"/>
        <v>6.6251415628539077</v>
      </c>
      <c r="AB179" s="3">
        <v>629</v>
      </c>
      <c r="AC179" s="2">
        <f t="shared" si="108"/>
        <v>170</v>
      </c>
      <c r="AD179" s="2">
        <f t="shared" si="109"/>
        <v>2041</v>
      </c>
      <c r="AE179" s="2">
        <f t="shared" si="110"/>
        <v>2158</v>
      </c>
      <c r="AF179" s="2">
        <f t="shared" si="111"/>
        <v>5.4216867469879517</v>
      </c>
      <c r="AG179" s="2">
        <f t="shared" si="112"/>
        <v>0.86526212640862321</v>
      </c>
      <c r="AH179" s="3">
        <v>11483</v>
      </c>
      <c r="AI179" s="3">
        <f t="shared" si="131"/>
        <v>4154</v>
      </c>
      <c r="AJ179" s="1">
        <v>10</v>
      </c>
      <c r="AL179" s="3">
        <f t="shared" si="125"/>
        <v>3427</v>
      </c>
      <c r="AM179" s="3">
        <f t="shared" si="126"/>
        <v>3.8669617607278988</v>
      </c>
      <c r="AN179" s="3">
        <f t="shared" si="127"/>
        <v>17.501203659123739</v>
      </c>
      <c r="AO179" s="3">
        <f t="shared" si="128"/>
        <v>8.9408528198074286</v>
      </c>
      <c r="AP179" s="3">
        <f t="shared" si="129"/>
        <v>1.5647568608570053</v>
      </c>
      <c r="AQ179" s="3">
        <f t="shared" si="130"/>
        <v>15.936446798266731</v>
      </c>
      <c r="AR179" s="19">
        <f t="shared" si="123"/>
        <v>25.40465471966985</v>
      </c>
      <c r="AS179" s="22">
        <f t="shared" si="93"/>
        <v>1.6830943387323738</v>
      </c>
      <c r="AT179" s="19">
        <f t="shared" si="124"/>
        <v>498.29662221667263</v>
      </c>
      <c r="AU179" s="22">
        <f t="shared" si="102"/>
        <v>498.29662221667263</v>
      </c>
      <c r="AV179" s="2">
        <v>0.69299999999999995</v>
      </c>
      <c r="AW179" s="70">
        <f t="shared" si="90"/>
        <v>44069</v>
      </c>
      <c r="AX179" s="70">
        <f t="shared" si="36"/>
        <v>44075</v>
      </c>
      <c r="AY179" s="3">
        <v>0.9476</v>
      </c>
      <c r="AZ179" s="3">
        <v>7.0000000000000001E-3</v>
      </c>
      <c r="BA179" s="11">
        <f t="shared" si="121"/>
        <v>98.999999999999986</v>
      </c>
      <c r="BB179" s="3">
        <v>0.96579999999999999</v>
      </c>
      <c r="BC179" s="3">
        <v>1.41E-2</v>
      </c>
      <c r="BD179" s="11">
        <f t="shared" si="122"/>
        <v>49.148936170212764</v>
      </c>
      <c r="BE179" s="6">
        <f t="shared" si="74"/>
        <v>44075</v>
      </c>
      <c r="BF179" s="2">
        <f t="shared" si="87"/>
        <v>16266</v>
      </c>
      <c r="BG179" s="2">
        <f t="shared" si="88"/>
        <v>629</v>
      </c>
    </row>
    <row r="180" spans="1:59" x14ac:dyDescent="0.25">
      <c r="B180" s="76">
        <v>9</v>
      </c>
      <c r="C180" s="76">
        <v>2</v>
      </c>
      <c r="D180" s="76">
        <v>179</v>
      </c>
      <c r="E180" s="94">
        <f t="shared" si="89"/>
        <v>44076</v>
      </c>
      <c r="F180" s="11">
        <v>6784</v>
      </c>
      <c r="J180" s="11">
        <f t="shared" si="95"/>
        <v>6784</v>
      </c>
      <c r="K180" s="3">
        <v>188</v>
      </c>
      <c r="L180" s="2">
        <f t="shared" ref="L180:L186" si="133">T180-T179</f>
        <v>188</v>
      </c>
      <c r="M180" s="2"/>
      <c r="N180" s="2">
        <f t="shared" si="97"/>
        <v>35191</v>
      </c>
      <c r="O180" s="11">
        <f t="shared" si="100"/>
        <v>35191</v>
      </c>
      <c r="P180" s="2">
        <f t="shared" si="98"/>
        <v>865</v>
      </c>
      <c r="Q180" s="2"/>
      <c r="R180" s="2">
        <f t="shared" ref="R180:R186" si="134">(P180/N180)*100</f>
        <v>2.4580148333380696</v>
      </c>
      <c r="S180" s="3">
        <f t="shared" si="101"/>
        <v>2.4580148333380696</v>
      </c>
      <c r="T180" s="2">
        <f t="shared" si="132"/>
        <v>16454</v>
      </c>
      <c r="U180" s="3">
        <v>737</v>
      </c>
      <c r="V180" s="3">
        <v>62</v>
      </c>
      <c r="W180" s="3">
        <f t="shared" si="120"/>
        <v>675</v>
      </c>
      <c r="X180" s="2">
        <f t="shared" ref="X180:X186" si="135">AB180-AB179</f>
        <v>13</v>
      </c>
      <c r="Y180" s="2">
        <f t="shared" si="91"/>
        <v>1785</v>
      </c>
      <c r="Z180" s="2">
        <f t="shared" ref="Z180:Z186" si="136">SUM(X167:X180)</f>
        <v>123</v>
      </c>
      <c r="AA180" s="19">
        <f t="shared" ref="AA180:AA186" si="137">(Z180/Y180)*100</f>
        <v>6.8907563025210088</v>
      </c>
      <c r="AB180" s="3">
        <v>642</v>
      </c>
      <c r="AC180" s="2">
        <f t="shared" si="108"/>
        <v>132</v>
      </c>
      <c r="AD180" s="2">
        <f t="shared" si="109"/>
        <v>1916</v>
      </c>
      <c r="AE180" s="2">
        <f t="shared" si="110"/>
        <v>2039</v>
      </c>
      <c r="AF180" s="2">
        <f t="shared" si="111"/>
        <v>6.0323688082393332</v>
      </c>
      <c r="AG180" s="2">
        <f t="shared" si="112"/>
        <v>0.93162839248434237</v>
      </c>
      <c r="AH180" s="3">
        <v>11615</v>
      </c>
      <c r="AI180" s="3">
        <f t="shared" si="131"/>
        <v>4197</v>
      </c>
      <c r="AJ180" s="1">
        <v>11</v>
      </c>
      <c r="AL180" s="3">
        <f t="shared" ref="AL180:AL185" si="138">AI180-U180</f>
        <v>3460</v>
      </c>
      <c r="AM180" s="3">
        <f t="shared" ref="AM180:AM185" si="139">(AB180/T180)*100</f>
        <v>3.9017867995624163</v>
      </c>
      <c r="AN180" s="3">
        <f t="shared" ref="AN180:AN185" si="140">(U180/AI180)*100</f>
        <v>17.560162020490829</v>
      </c>
      <c r="AO180" s="3">
        <f t="shared" ref="AO180:AO185" si="141">(V180/U180)*100</f>
        <v>8.4124830393487109</v>
      </c>
      <c r="AP180" s="3">
        <f t="shared" ref="AP180:AP185" si="142">(V180/AI180)*100</f>
        <v>1.4772456516559447</v>
      </c>
      <c r="AQ180" s="3">
        <f t="shared" ref="AQ180:AQ185" si="143">(W180/AI180)*100</f>
        <v>16.082916368834884</v>
      </c>
      <c r="AR180" s="19">
        <f t="shared" ref="AR180:AR186" si="144">(Y180/6951482)*100000</f>
        <v>25.677977731942626</v>
      </c>
      <c r="AS180" s="22">
        <f t="shared" si="93"/>
        <v>1.7694068689237776</v>
      </c>
      <c r="AT180" s="19">
        <f t="shared" ref="AT180:AT186" si="145">(N180/6951482)*100000</f>
        <v>506.23737499428182</v>
      </c>
      <c r="AU180" s="22">
        <f t="shared" si="102"/>
        <v>506.23737499428182</v>
      </c>
      <c r="AV180" s="2">
        <v>0.69299999999999995</v>
      </c>
      <c r="AW180" s="70">
        <f t="shared" si="90"/>
        <v>44070</v>
      </c>
      <c r="AX180" s="70">
        <f t="shared" si="36"/>
        <v>44076</v>
      </c>
      <c r="AY180" s="3">
        <v>0.9597</v>
      </c>
      <c r="AZ180" s="3">
        <v>6.4999999999999997E-3</v>
      </c>
      <c r="BA180" s="11">
        <f t="shared" si="121"/>
        <v>106.61538461538461</v>
      </c>
      <c r="BB180" s="3">
        <v>0.95960000000000001</v>
      </c>
      <c r="BC180" s="3">
        <v>1.4500000000000001E-2</v>
      </c>
      <c r="BD180" s="11">
        <f t="shared" si="122"/>
        <v>47.793103448275858</v>
      </c>
      <c r="BE180" s="6">
        <f t="shared" si="74"/>
        <v>44076</v>
      </c>
      <c r="BF180" s="2">
        <f t="shared" si="87"/>
        <v>16454</v>
      </c>
      <c r="BG180" s="2">
        <f t="shared" si="88"/>
        <v>642</v>
      </c>
    </row>
    <row r="181" spans="1:59" x14ac:dyDescent="0.25">
      <c r="B181" s="76">
        <v>9</v>
      </c>
      <c r="C181" s="76">
        <v>3</v>
      </c>
      <c r="D181" s="76">
        <v>180</v>
      </c>
      <c r="E181" s="94">
        <f t="shared" si="89"/>
        <v>44077</v>
      </c>
      <c r="F181" s="11">
        <v>5443</v>
      </c>
      <c r="J181" s="11">
        <f t="shared" si="95"/>
        <v>5443</v>
      </c>
      <c r="K181" s="3">
        <v>163</v>
      </c>
      <c r="L181" s="2">
        <f t="shared" si="133"/>
        <v>163</v>
      </c>
      <c r="N181" s="2">
        <f t="shared" si="97"/>
        <v>36790</v>
      </c>
      <c r="O181" s="11">
        <f t="shared" si="100"/>
        <v>36790</v>
      </c>
      <c r="P181" s="2">
        <f t="shared" si="98"/>
        <v>866</v>
      </c>
      <c r="R181" s="2">
        <f t="shared" si="134"/>
        <v>2.353900516444686</v>
      </c>
      <c r="S181" s="3">
        <f t="shared" si="101"/>
        <v>2.353900516444686</v>
      </c>
      <c r="T181" s="2">
        <f t="shared" si="132"/>
        <v>16617</v>
      </c>
      <c r="U181" s="3">
        <v>758</v>
      </c>
      <c r="V181" s="3">
        <v>63</v>
      </c>
      <c r="W181" s="3">
        <f t="shared" si="120"/>
        <v>695</v>
      </c>
      <c r="X181" s="2">
        <f t="shared" si="135"/>
        <v>6</v>
      </c>
      <c r="Y181" s="2">
        <f t="shared" si="91"/>
        <v>1797</v>
      </c>
      <c r="Z181" s="2">
        <f t="shared" si="136"/>
        <v>121</v>
      </c>
      <c r="AA181" s="19">
        <f t="shared" si="137"/>
        <v>6.7334446299387869</v>
      </c>
      <c r="AB181" s="3">
        <v>648</v>
      </c>
      <c r="AC181" s="2">
        <f t="shared" si="108"/>
        <v>145</v>
      </c>
      <c r="AD181" s="2">
        <f t="shared" si="109"/>
        <v>1829</v>
      </c>
      <c r="AE181" s="2">
        <f t="shared" si="110"/>
        <v>1950</v>
      </c>
      <c r="AF181" s="2">
        <f t="shared" si="111"/>
        <v>6.2051282051282053</v>
      </c>
      <c r="AG181" s="2">
        <f t="shared" si="112"/>
        <v>0.98250410060142157</v>
      </c>
      <c r="AH181" s="3">
        <v>11760</v>
      </c>
      <c r="AI181" s="3">
        <f t="shared" si="131"/>
        <v>4209</v>
      </c>
      <c r="AJ181" s="1">
        <v>12</v>
      </c>
      <c r="AL181" s="3">
        <f t="shared" si="138"/>
        <v>3451</v>
      </c>
      <c r="AM181" s="3">
        <f t="shared" si="139"/>
        <v>3.8996208701931754</v>
      </c>
      <c r="AN181" s="3">
        <f t="shared" si="140"/>
        <v>18.009028272748871</v>
      </c>
      <c r="AO181" s="3">
        <f t="shared" si="141"/>
        <v>8.3113456464379958</v>
      </c>
      <c r="AP181" s="3">
        <f t="shared" si="142"/>
        <v>1.4967925873129011</v>
      </c>
      <c r="AQ181" s="3">
        <f t="shared" si="143"/>
        <v>16.512235685435968</v>
      </c>
      <c r="AR181" s="19">
        <f t="shared" si="144"/>
        <v>25.850602792325436</v>
      </c>
      <c r="AS181" s="22">
        <f t="shared" si="93"/>
        <v>1.7406360255266431</v>
      </c>
      <c r="AT181" s="19">
        <f t="shared" si="145"/>
        <v>529.23966429029088</v>
      </c>
      <c r="AU181" s="22">
        <f t="shared" si="102"/>
        <v>529.23966429029088</v>
      </c>
      <c r="AV181" s="2">
        <v>0.69299999999999995</v>
      </c>
      <c r="AW181" s="70">
        <f t="shared" si="90"/>
        <v>44071</v>
      </c>
      <c r="AX181" s="70">
        <f t="shared" si="36"/>
        <v>44077</v>
      </c>
      <c r="AY181" s="3">
        <v>0.95760000000000001</v>
      </c>
      <c r="AZ181" s="3">
        <v>6.6E-3</v>
      </c>
      <c r="BA181" s="11">
        <f t="shared" si="121"/>
        <v>105</v>
      </c>
      <c r="BB181" s="3">
        <v>0.96589999999999998</v>
      </c>
      <c r="BC181" s="3">
        <v>1.52E-2</v>
      </c>
      <c r="BD181" s="11">
        <f t="shared" si="122"/>
        <v>45.59210526315789</v>
      </c>
      <c r="BE181" s="6">
        <f t="shared" si="74"/>
        <v>44077</v>
      </c>
      <c r="BF181" s="2">
        <f t="shared" si="87"/>
        <v>16617</v>
      </c>
      <c r="BG181" s="2">
        <f t="shared" si="88"/>
        <v>648</v>
      </c>
    </row>
    <row r="182" spans="1:59" x14ac:dyDescent="0.25">
      <c r="B182" s="76">
        <v>9</v>
      </c>
      <c r="C182" s="76">
        <v>4</v>
      </c>
      <c r="D182" s="76">
        <v>181</v>
      </c>
      <c r="E182" s="94">
        <f t="shared" si="89"/>
        <v>44078</v>
      </c>
      <c r="F182" s="11">
        <v>7026</v>
      </c>
      <c r="J182" s="11">
        <f t="shared" si="95"/>
        <v>7026</v>
      </c>
      <c r="K182" s="3">
        <v>158</v>
      </c>
      <c r="L182" s="2">
        <f t="shared" si="133"/>
        <v>158</v>
      </c>
      <c r="N182" s="2">
        <f t="shared" si="97"/>
        <v>36177</v>
      </c>
      <c r="O182" s="11">
        <f t="shared" si="100"/>
        <v>36177</v>
      </c>
      <c r="P182" s="2">
        <f t="shared" si="98"/>
        <v>867</v>
      </c>
      <c r="R182" s="2">
        <f t="shared" si="134"/>
        <v>2.396550294385936</v>
      </c>
      <c r="S182" s="3">
        <f t="shared" si="101"/>
        <v>2.396550294385936</v>
      </c>
      <c r="T182" s="2">
        <f t="shared" si="132"/>
        <v>16775</v>
      </c>
      <c r="U182" s="3">
        <v>764</v>
      </c>
      <c r="V182" s="3">
        <v>61</v>
      </c>
      <c r="W182" s="3">
        <f t="shared" si="120"/>
        <v>703</v>
      </c>
      <c r="X182" s="2">
        <f t="shared" si="135"/>
        <v>10</v>
      </c>
      <c r="Y182" s="2">
        <f t="shared" si="91"/>
        <v>1813</v>
      </c>
      <c r="Z182" s="2">
        <f t="shared" si="136"/>
        <v>126</v>
      </c>
      <c r="AA182" s="19">
        <f t="shared" si="137"/>
        <v>6.9498069498069501</v>
      </c>
      <c r="AB182" s="3">
        <v>658</v>
      </c>
      <c r="AC182" s="2">
        <f t="shared" si="108"/>
        <v>175</v>
      </c>
      <c r="AD182" s="2">
        <f t="shared" si="109"/>
        <v>1848</v>
      </c>
      <c r="AE182" s="2">
        <f t="shared" si="110"/>
        <v>1974</v>
      </c>
      <c r="AF182" s="2">
        <f t="shared" si="111"/>
        <v>6.3829787234042552</v>
      </c>
      <c r="AG182" s="2">
        <f t="shared" si="112"/>
        <v>0.98106060606060608</v>
      </c>
      <c r="AH182" s="3">
        <v>11935</v>
      </c>
      <c r="AI182" s="3">
        <f t="shared" si="131"/>
        <v>4182</v>
      </c>
      <c r="AJ182" s="1">
        <v>10</v>
      </c>
      <c r="AL182" s="3">
        <f t="shared" si="138"/>
        <v>3418</v>
      </c>
      <c r="AM182" s="3">
        <f t="shared" si="139"/>
        <v>3.922503725782414</v>
      </c>
      <c r="AN182" s="3">
        <f t="shared" si="140"/>
        <v>18.268770923003348</v>
      </c>
      <c r="AO182" s="3">
        <f t="shared" si="141"/>
        <v>7.9842931937172779</v>
      </c>
      <c r="AP182" s="3">
        <f t="shared" si="142"/>
        <v>1.4586322333811572</v>
      </c>
      <c r="AQ182" s="3">
        <f t="shared" si="143"/>
        <v>16.810138689622189</v>
      </c>
      <c r="AR182" s="19">
        <f t="shared" si="144"/>
        <v>26.080769539502516</v>
      </c>
      <c r="AS182" s="22">
        <f t="shared" si="93"/>
        <v>1.8125631340194794</v>
      </c>
      <c r="AT182" s="19">
        <f t="shared" si="145"/>
        <v>520.42140078906914</v>
      </c>
      <c r="AU182" s="22">
        <f t="shared" si="102"/>
        <v>520.42140078906914</v>
      </c>
      <c r="AV182" s="2">
        <v>0.69299999999999995</v>
      </c>
      <c r="AW182" s="70">
        <f t="shared" si="90"/>
        <v>44072</v>
      </c>
      <c r="AX182" s="70">
        <f t="shared" si="36"/>
        <v>44078</v>
      </c>
      <c r="AY182" s="3">
        <v>0.94989999999999997</v>
      </c>
      <c r="AZ182" s="3">
        <v>7.1999999999999998E-3</v>
      </c>
      <c r="BA182" s="11">
        <f t="shared" si="121"/>
        <v>96.25</v>
      </c>
      <c r="BB182" s="3">
        <v>0.9738</v>
      </c>
      <c r="BC182" s="3">
        <v>1.5900000000000001E-2</v>
      </c>
      <c r="BD182" s="11">
        <f t="shared" si="122"/>
        <v>43.584905660377352</v>
      </c>
      <c r="BE182" s="6">
        <f t="shared" si="74"/>
        <v>44078</v>
      </c>
      <c r="BF182" s="2">
        <f t="shared" si="87"/>
        <v>16775</v>
      </c>
      <c r="BG182" s="2">
        <f t="shared" si="88"/>
        <v>658</v>
      </c>
    </row>
    <row r="183" spans="1:59" x14ac:dyDescent="0.25">
      <c r="B183" s="76">
        <v>9</v>
      </c>
      <c r="C183" s="76">
        <v>5</v>
      </c>
      <c r="D183" s="76">
        <v>182</v>
      </c>
      <c r="E183" s="94">
        <f t="shared" si="89"/>
        <v>44079</v>
      </c>
      <c r="F183" s="11">
        <v>8129</v>
      </c>
      <c r="J183" s="11">
        <f t="shared" si="95"/>
        <v>8129</v>
      </c>
      <c r="K183" s="3">
        <v>179</v>
      </c>
      <c r="L183" s="2">
        <f t="shared" si="133"/>
        <v>179</v>
      </c>
      <c r="N183" s="2">
        <f t="shared" si="97"/>
        <v>37969</v>
      </c>
      <c r="O183" s="11">
        <f t="shared" si="100"/>
        <v>37969</v>
      </c>
      <c r="P183" s="2">
        <f t="shared" si="98"/>
        <v>889</v>
      </c>
      <c r="R183" s="2">
        <f t="shared" si="134"/>
        <v>2.3413837604361452</v>
      </c>
      <c r="S183" s="3">
        <f t="shared" si="101"/>
        <v>2.3413837604361452</v>
      </c>
      <c r="T183" s="2">
        <f t="shared" si="132"/>
        <v>16954</v>
      </c>
      <c r="U183" s="3">
        <v>763</v>
      </c>
      <c r="V183" s="3">
        <v>56</v>
      </c>
      <c r="W183" s="3">
        <f t="shared" si="120"/>
        <v>707</v>
      </c>
      <c r="X183" s="2">
        <f t="shared" si="135"/>
        <v>7</v>
      </c>
      <c r="Y183" s="2">
        <f t="shared" si="91"/>
        <v>1823</v>
      </c>
      <c r="Z183" s="2">
        <f t="shared" si="136"/>
        <v>126</v>
      </c>
      <c r="AA183" s="19">
        <f t="shared" si="137"/>
        <v>6.9116840373011526</v>
      </c>
      <c r="AB183" s="3">
        <v>665</v>
      </c>
      <c r="AC183" s="2">
        <f t="shared" si="108"/>
        <v>111</v>
      </c>
      <c r="AD183" s="2">
        <f t="shared" si="109"/>
        <v>1764</v>
      </c>
      <c r="AE183" s="2">
        <f t="shared" si="110"/>
        <v>1890</v>
      </c>
      <c r="AF183" s="2">
        <f t="shared" si="111"/>
        <v>6.666666666666667</v>
      </c>
      <c r="AG183" s="2">
        <f t="shared" si="112"/>
        <v>1.0334467120181405</v>
      </c>
      <c r="AH183" s="3">
        <v>12046</v>
      </c>
      <c r="AI183" s="3">
        <f t="shared" si="131"/>
        <v>4243</v>
      </c>
      <c r="AJ183" s="1">
        <v>12</v>
      </c>
      <c r="AL183" s="3">
        <f t="shared" si="138"/>
        <v>3480</v>
      </c>
      <c r="AM183" s="3">
        <f t="shared" si="139"/>
        <v>3.9223781998348475</v>
      </c>
      <c r="AN183" s="3">
        <f t="shared" si="140"/>
        <v>17.982559509780817</v>
      </c>
      <c r="AO183" s="3">
        <f t="shared" si="141"/>
        <v>7.3394495412844041</v>
      </c>
      <c r="AP183" s="3">
        <f t="shared" si="142"/>
        <v>1.3198208814518029</v>
      </c>
      <c r="AQ183" s="3">
        <f t="shared" si="143"/>
        <v>16.662738628329013</v>
      </c>
      <c r="AR183" s="19">
        <f t="shared" si="144"/>
        <v>26.224623756488182</v>
      </c>
      <c r="AS183" s="22">
        <f t="shared" si="93"/>
        <v>1.8125631340194794</v>
      </c>
      <c r="AT183" s="19">
        <f t="shared" si="145"/>
        <v>546.20007647290174</v>
      </c>
      <c r="AU183" s="22">
        <f t="shared" si="102"/>
        <v>546.20007647290174</v>
      </c>
      <c r="AV183" s="2">
        <v>0.69299999999999995</v>
      </c>
      <c r="AW183" s="70">
        <f t="shared" si="90"/>
        <v>44073</v>
      </c>
      <c r="AX183" s="70">
        <f t="shared" si="90"/>
        <v>44079</v>
      </c>
      <c r="AY183" s="3">
        <v>0.96619999999999995</v>
      </c>
      <c r="AZ183" s="3">
        <v>8.3999999999999995E-3</v>
      </c>
      <c r="BA183" s="11">
        <f t="shared" si="121"/>
        <v>82.5</v>
      </c>
      <c r="BB183" s="3">
        <v>0.98019999999999996</v>
      </c>
      <c r="BC183" s="3">
        <v>1.6299999999999999E-2</v>
      </c>
      <c r="BD183" s="11">
        <f t="shared" si="122"/>
        <v>42.515337423312886</v>
      </c>
      <c r="BE183" s="6">
        <f t="shared" si="74"/>
        <v>44079</v>
      </c>
      <c r="BF183" s="2">
        <f t="shared" si="87"/>
        <v>16954</v>
      </c>
      <c r="BG183" s="2">
        <f t="shared" si="88"/>
        <v>665</v>
      </c>
    </row>
    <row r="184" spans="1:59" s="46" customFormat="1" x14ac:dyDescent="0.25">
      <c r="A184" s="74" t="s">
        <v>70</v>
      </c>
      <c r="B184" s="77">
        <v>9</v>
      </c>
      <c r="C184" s="77">
        <v>6</v>
      </c>
      <c r="D184" s="77">
        <v>183</v>
      </c>
      <c r="E184" s="93">
        <f t="shared" si="89"/>
        <v>44080</v>
      </c>
      <c r="F184" s="51">
        <v>3358</v>
      </c>
      <c r="G184" s="51"/>
      <c r="H184" s="51"/>
      <c r="I184" s="51"/>
      <c r="J184" s="51">
        <f t="shared" si="95"/>
        <v>3358</v>
      </c>
      <c r="K184" s="46">
        <v>96</v>
      </c>
      <c r="L184" s="36">
        <f t="shared" si="133"/>
        <v>96</v>
      </c>
      <c r="M184" s="36">
        <f>SUM(K178:K184)</f>
        <v>886</v>
      </c>
      <c r="N184" s="36">
        <f t="shared" si="97"/>
        <v>36540</v>
      </c>
      <c r="O184" s="51">
        <f t="shared" si="100"/>
        <v>36540</v>
      </c>
      <c r="P184" s="36">
        <f t="shared" si="98"/>
        <v>886</v>
      </c>
      <c r="Q184" s="36">
        <f>SUM(X178:X184)</f>
        <v>66</v>
      </c>
      <c r="R184" s="36">
        <f t="shared" si="134"/>
        <v>2.4247400109469073</v>
      </c>
      <c r="S184" s="46">
        <f t="shared" si="101"/>
        <v>2.4247400109469073</v>
      </c>
      <c r="T184" s="36">
        <f t="shared" si="132"/>
        <v>17050</v>
      </c>
      <c r="U184" s="46">
        <v>755</v>
      </c>
      <c r="V184" s="46">
        <v>57</v>
      </c>
      <c r="W184" s="46">
        <f t="shared" si="120"/>
        <v>698</v>
      </c>
      <c r="X184" s="36">
        <f t="shared" si="135"/>
        <v>6</v>
      </c>
      <c r="Y184" s="36">
        <f t="shared" si="91"/>
        <v>1823</v>
      </c>
      <c r="Z184" s="36">
        <f t="shared" si="136"/>
        <v>126</v>
      </c>
      <c r="AA184" s="39">
        <f t="shared" si="137"/>
        <v>6.9116840373011526</v>
      </c>
      <c r="AB184" s="46">
        <v>671</v>
      </c>
      <c r="AC184" s="36">
        <f t="shared" si="108"/>
        <v>86</v>
      </c>
      <c r="AD184" s="36">
        <f t="shared" si="109"/>
        <v>1810</v>
      </c>
      <c r="AE184" s="36">
        <f t="shared" si="110"/>
        <v>1936</v>
      </c>
      <c r="AF184" s="36">
        <f t="shared" si="111"/>
        <v>6.508264462809918</v>
      </c>
      <c r="AG184" s="36">
        <f t="shared" si="112"/>
        <v>1.007182320441989</v>
      </c>
      <c r="AH184" s="46">
        <v>12132</v>
      </c>
      <c r="AI184" s="46">
        <f t="shared" si="131"/>
        <v>4247</v>
      </c>
      <c r="AJ184" s="47">
        <v>3</v>
      </c>
      <c r="AL184" s="46">
        <f t="shared" si="138"/>
        <v>3492</v>
      </c>
      <c r="AM184" s="46">
        <f t="shared" si="139"/>
        <v>3.9354838709677415</v>
      </c>
      <c r="AN184" s="46">
        <f t="shared" si="140"/>
        <v>17.777254532611256</v>
      </c>
      <c r="AO184" s="46">
        <f t="shared" si="141"/>
        <v>7.5496688741721858</v>
      </c>
      <c r="AP184" s="46">
        <f t="shared" si="142"/>
        <v>1.342123852130916</v>
      </c>
      <c r="AQ184" s="46">
        <f t="shared" si="143"/>
        <v>16.435130680480338</v>
      </c>
      <c r="AR184" s="39">
        <f t="shared" si="144"/>
        <v>26.224623756488182</v>
      </c>
      <c r="AS184" s="41">
        <f t="shared" si="93"/>
        <v>1.8125631340194794</v>
      </c>
      <c r="AT184" s="39">
        <f t="shared" si="145"/>
        <v>525.64330886564903</v>
      </c>
      <c r="AU184" s="22">
        <f t="shared" si="102"/>
        <v>525.64330886564903</v>
      </c>
      <c r="AV184" s="36">
        <v>0.69299999999999995</v>
      </c>
      <c r="AW184" s="71">
        <f t="shared" ref="AW184:AX211" si="146">AW183+1</f>
        <v>44074</v>
      </c>
      <c r="AX184" s="71">
        <f t="shared" si="146"/>
        <v>44080</v>
      </c>
      <c r="AY184" s="46">
        <v>0.99270000000000003</v>
      </c>
      <c r="AZ184" s="46">
        <v>9.1999999999999998E-3</v>
      </c>
      <c r="BA184" s="51">
        <f t="shared" si="121"/>
        <v>75.326086956521735</v>
      </c>
      <c r="BB184" s="46">
        <v>0.96609999999999996</v>
      </c>
      <c r="BC184" s="46">
        <v>1.4500000000000001E-2</v>
      </c>
      <c r="BD184" s="51">
        <f t="shared" si="122"/>
        <v>47.793103448275858</v>
      </c>
      <c r="BE184" s="50">
        <f t="shared" si="74"/>
        <v>44080</v>
      </c>
      <c r="BF184" s="36">
        <f t="shared" si="87"/>
        <v>17050</v>
      </c>
      <c r="BG184" s="36">
        <f t="shared" si="88"/>
        <v>671</v>
      </c>
    </row>
    <row r="185" spans="1:59" x14ac:dyDescent="0.25">
      <c r="B185" s="76">
        <v>9</v>
      </c>
      <c r="C185" s="76">
        <v>7</v>
      </c>
      <c r="D185" s="76">
        <v>184</v>
      </c>
      <c r="E185" s="94">
        <f t="shared" si="89"/>
        <v>44081</v>
      </c>
      <c r="F185" s="11">
        <v>1407</v>
      </c>
      <c r="J185" s="11">
        <f t="shared" si="95"/>
        <v>1407</v>
      </c>
      <c r="K185" s="3">
        <v>39</v>
      </c>
      <c r="L185" s="2">
        <f t="shared" si="133"/>
        <v>39</v>
      </c>
      <c r="N185" s="2">
        <f t="shared" si="97"/>
        <v>36477</v>
      </c>
      <c r="O185" s="11">
        <f t="shared" si="100"/>
        <v>36477</v>
      </c>
      <c r="P185" s="2">
        <f t="shared" si="98"/>
        <v>899</v>
      </c>
      <c r="R185" s="2">
        <f t="shared" si="134"/>
        <v>2.4645667132713762</v>
      </c>
      <c r="S185" s="3">
        <f t="shared" si="101"/>
        <v>2.4645667132713762</v>
      </c>
      <c r="T185" s="2">
        <f t="shared" si="132"/>
        <v>17089</v>
      </c>
      <c r="U185" s="3">
        <v>766</v>
      </c>
      <c r="V185" s="3">
        <v>54</v>
      </c>
      <c r="W185" s="3">
        <f t="shared" si="120"/>
        <v>712</v>
      </c>
      <c r="X185" s="2">
        <f t="shared" si="135"/>
        <v>5</v>
      </c>
      <c r="Y185" s="2">
        <f t="shared" si="91"/>
        <v>1802</v>
      </c>
      <c r="Z185" s="2">
        <f t="shared" si="136"/>
        <v>131</v>
      </c>
      <c r="AA185" s="19">
        <f t="shared" si="137"/>
        <v>7.2697003329633745</v>
      </c>
      <c r="AB185" s="3">
        <v>676</v>
      </c>
      <c r="AC185" s="2">
        <f t="shared" si="108"/>
        <v>25</v>
      </c>
      <c r="AD185" s="2">
        <f t="shared" si="109"/>
        <v>1819</v>
      </c>
      <c r="AE185" s="2">
        <f t="shared" si="110"/>
        <v>1950</v>
      </c>
      <c r="AF185" s="2">
        <f t="shared" si="111"/>
        <v>6.717948717948719</v>
      </c>
      <c r="AG185" s="2">
        <f t="shared" si="112"/>
        <v>0.99065420560747663</v>
      </c>
      <c r="AH185" s="3">
        <v>12157</v>
      </c>
      <c r="AI185" s="3">
        <f t="shared" si="131"/>
        <v>4256</v>
      </c>
      <c r="AJ185" s="1">
        <v>7</v>
      </c>
      <c r="AL185" s="3">
        <f t="shared" si="138"/>
        <v>3490</v>
      </c>
      <c r="AM185" s="3">
        <f t="shared" si="139"/>
        <v>3.9557610158581542</v>
      </c>
      <c r="AN185" s="3">
        <f t="shared" si="140"/>
        <v>17.998120300751879</v>
      </c>
      <c r="AO185" s="3">
        <f t="shared" si="141"/>
        <v>7.0496083550913839</v>
      </c>
      <c r="AP185" s="3">
        <f t="shared" si="142"/>
        <v>1.268796992481203</v>
      </c>
      <c r="AQ185" s="3">
        <f t="shared" si="143"/>
        <v>16.729323308270676</v>
      </c>
      <c r="AR185" s="19">
        <f t="shared" si="144"/>
        <v>25.922529900818272</v>
      </c>
      <c r="AS185" s="22">
        <f t="shared" si="93"/>
        <v>1.8844902425123162</v>
      </c>
      <c r="AT185" s="19">
        <f t="shared" si="145"/>
        <v>524.7370272986393</v>
      </c>
      <c r="AU185" s="22">
        <f t="shared" si="102"/>
        <v>524.7370272986393</v>
      </c>
      <c r="AV185" s="2">
        <v>0.69299999999999995</v>
      </c>
      <c r="AW185" s="70">
        <f t="shared" si="146"/>
        <v>44075</v>
      </c>
      <c r="AX185" s="70">
        <f t="shared" si="146"/>
        <v>44081</v>
      </c>
      <c r="AY185" s="3">
        <v>0.97189999999999999</v>
      </c>
      <c r="AZ185" s="3">
        <v>8.5000000000000006E-3</v>
      </c>
      <c r="BA185" s="11">
        <f t="shared" si="121"/>
        <v>81.52941176470587</v>
      </c>
      <c r="BB185" s="3">
        <v>0.9788</v>
      </c>
      <c r="BC185" s="3">
        <v>1.18E-2</v>
      </c>
      <c r="BD185" s="11">
        <f t="shared" si="122"/>
        <v>58.728813559322028</v>
      </c>
      <c r="BE185" s="6">
        <f t="shared" si="74"/>
        <v>44081</v>
      </c>
      <c r="BF185" s="2">
        <f t="shared" si="87"/>
        <v>17089</v>
      </c>
      <c r="BG185" s="2">
        <f t="shared" si="88"/>
        <v>676</v>
      </c>
    </row>
    <row r="186" spans="1:59" x14ac:dyDescent="0.25">
      <c r="B186" s="76">
        <v>9</v>
      </c>
      <c r="C186" s="76">
        <v>8</v>
      </c>
      <c r="D186" s="76">
        <v>185</v>
      </c>
      <c r="E186" s="94">
        <f t="shared" ref="E186:E208" si="147">E185+1</f>
        <v>44082</v>
      </c>
      <c r="F186" s="11">
        <v>1220</v>
      </c>
      <c r="J186" s="11">
        <f t="shared" si="95"/>
        <v>1220</v>
      </c>
      <c r="K186" s="3">
        <v>57</v>
      </c>
      <c r="L186" s="2">
        <f t="shared" si="133"/>
        <v>57</v>
      </c>
      <c r="N186" s="2">
        <f t="shared" si="97"/>
        <v>33367</v>
      </c>
      <c r="O186" s="11">
        <f t="shared" si="100"/>
        <v>33367</v>
      </c>
      <c r="P186" s="2">
        <f t="shared" si="98"/>
        <v>880</v>
      </c>
      <c r="R186" s="2">
        <f t="shared" si="134"/>
        <v>2.6373362903467497</v>
      </c>
      <c r="S186" s="3">
        <f t="shared" si="101"/>
        <v>2.6373362903467497</v>
      </c>
      <c r="T186" s="2">
        <f t="shared" si="132"/>
        <v>17146</v>
      </c>
      <c r="U186" s="3">
        <v>773</v>
      </c>
      <c r="V186" s="3">
        <v>53</v>
      </c>
      <c r="W186" s="3">
        <f t="shared" si="120"/>
        <v>720</v>
      </c>
      <c r="X186" s="2">
        <f t="shared" si="135"/>
        <v>1</v>
      </c>
      <c r="Y186" s="2">
        <f t="shared" si="91"/>
        <v>1760</v>
      </c>
      <c r="Z186" s="2">
        <f t="shared" si="136"/>
        <v>114</v>
      </c>
      <c r="AA186" s="19">
        <f t="shared" si="137"/>
        <v>6.4772727272727275</v>
      </c>
      <c r="AB186" s="3">
        <v>677</v>
      </c>
      <c r="AC186" s="2">
        <f t="shared" si="108"/>
        <v>32</v>
      </c>
      <c r="AD186" s="2">
        <f t="shared" si="109"/>
        <v>1692</v>
      </c>
      <c r="AE186" s="2">
        <f t="shared" si="110"/>
        <v>1806</v>
      </c>
      <c r="AF186" s="2">
        <f t="shared" si="111"/>
        <v>6.3122923588039868</v>
      </c>
      <c r="AG186" s="2">
        <f t="shared" si="112"/>
        <v>1.0401891252955082</v>
      </c>
      <c r="AH186" s="3">
        <v>12189</v>
      </c>
      <c r="AI186" s="3">
        <f t="shared" si="131"/>
        <v>4280</v>
      </c>
      <c r="AJ186" s="1">
        <v>20</v>
      </c>
      <c r="AL186" s="3">
        <f t="shared" ref="AL186:AL195" si="148">AI186-U186</f>
        <v>3507</v>
      </c>
      <c r="AM186" s="3">
        <f t="shared" ref="AM186:AM195" si="149">(AB186/T186)*100</f>
        <v>3.9484427854893269</v>
      </c>
      <c r="AN186" s="3">
        <f t="shared" ref="AN186:AN195" si="150">(U186/AI186)*100</f>
        <v>18.060747663551403</v>
      </c>
      <c r="AO186" s="3">
        <f t="shared" ref="AO186:AO194" si="151">(V186/U186)*100</f>
        <v>6.8564036222509701</v>
      </c>
      <c r="AP186" s="3">
        <f t="shared" ref="AP186:AP195" si="152">(V186/AI186)*100</f>
        <v>1.2383177570093458</v>
      </c>
      <c r="AQ186" s="3">
        <f t="shared" ref="AQ186:AQ195" si="153">(W186/AI186)*100</f>
        <v>16.822429906542055</v>
      </c>
      <c r="AR186" s="19">
        <f t="shared" si="144"/>
        <v>25.318342189478443</v>
      </c>
      <c r="AS186" s="22">
        <f t="shared" si="93"/>
        <v>1.639938073636672</v>
      </c>
      <c r="AT186" s="19">
        <f t="shared" si="145"/>
        <v>479.99836581609503</v>
      </c>
      <c r="AU186" s="22">
        <f t="shared" si="102"/>
        <v>479.99836581609503</v>
      </c>
      <c r="AV186" s="2">
        <v>0.69299999999999995</v>
      </c>
      <c r="AW186" s="70">
        <f t="shared" si="146"/>
        <v>44076</v>
      </c>
      <c r="AX186" s="70">
        <f t="shared" si="146"/>
        <v>44082</v>
      </c>
      <c r="AY186" s="3">
        <v>0.9446</v>
      </c>
      <c r="AZ186" s="3">
        <v>7.0000000000000001E-3</v>
      </c>
      <c r="BA186" s="11">
        <f t="shared" si="121"/>
        <v>98.999999999999986</v>
      </c>
      <c r="BB186" s="3">
        <v>0.96199999999999997</v>
      </c>
      <c r="BC186" s="3">
        <v>9.4000000000000004E-3</v>
      </c>
      <c r="BD186" s="11">
        <f t="shared" si="122"/>
        <v>73.723404255319139</v>
      </c>
      <c r="BE186" s="6">
        <f t="shared" si="74"/>
        <v>44082</v>
      </c>
      <c r="BF186" s="2">
        <f t="shared" si="87"/>
        <v>17146</v>
      </c>
      <c r="BG186" s="2">
        <f t="shared" si="88"/>
        <v>677</v>
      </c>
    </row>
    <row r="187" spans="1:59" x14ac:dyDescent="0.25">
      <c r="A187" s="2"/>
      <c r="B187" s="76">
        <v>9</v>
      </c>
      <c r="C187" s="76">
        <v>9</v>
      </c>
      <c r="D187" s="76">
        <v>186</v>
      </c>
      <c r="E187" s="94">
        <f t="shared" si="147"/>
        <v>44083</v>
      </c>
      <c r="F187" s="11">
        <v>3923</v>
      </c>
      <c r="J187" s="11">
        <f t="shared" si="95"/>
        <v>3923</v>
      </c>
      <c r="K187" s="3">
        <v>167</v>
      </c>
      <c r="L187" s="2">
        <f t="shared" ref="L187:L212" si="154">T187-T186</f>
        <v>167</v>
      </c>
      <c r="N187" s="2">
        <f t="shared" si="97"/>
        <v>30506</v>
      </c>
      <c r="O187" s="11">
        <f t="shared" si="100"/>
        <v>30506</v>
      </c>
      <c r="P187" s="2">
        <f t="shared" si="98"/>
        <v>859</v>
      </c>
      <c r="R187" s="2">
        <f t="shared" ref="R187:R212" si="155">(P187/N187)*100</f>
        <v>2.8158395069822331</v>
      </c>
      <c r="S187" s="3">
        <f t="shared" si="101"/>
        <v>2.8158395069822331</v>
      </c>
      <c r="T187" s="2">
        <f t="shared" si="132"/>
        <v>17313</v>
      </c>
      <c r="U187" s="3">
        <v>762</v>
      </c>
      <c r="V187" s="3">
        <v>57</v>
      </c>
      <c r="W187" s="3">
        <f t="shared" si="120"/>
        <v>705</v>
      </c>
      <c r="X187" s="2">
        <f t="shared" ref="X187:X195" si="156">AB187-AB186</f>
        <v>15</v>
      </c>
      <c r="Y187" s="2">
        <f t="shared" si="91"/>
        <v>1724</v>
      </c>
      <c r="Z187" s="2">
        <f t="shared" ref="Z187:Z218" si="157">SUM(X174:X187)</f>
        <v>120</v>
      </c>
      <c r="AA187" s="19">
        <f t="shared" ref="AA187:AA218" si="158">(Z187/Y187)*100</f>
        <v>6.9605568445475638</v>
      </c>
      <c r="AB187" s="3">
        <v>692</v>
      </c>
      <c r="AC187" s="2">
        <f t="shared" si="108"/>
        <v>108</v>
      </c>
      <c r="AD187" s="2">
        <f t="shared" ref="AD187:AD218" si="159">SUM(AC174:AC187)</f>
        <v>1696</v>
      </c>
      <c r="AE187" s="2">
        <f t="shared" ref="AE187:AE218" si="160">AD187+Z187</f>
        <v>1816</v>
      </c>
      <c r="AF187" s="2">
        <f t="shared" ref="AF187:AF218" si="161">(Z187/AE187)*100</f>
        <v>6.607929515418502</v>
      </c>
      <c r="AG187" s="2">
        <f t="shared" ref="AG187:AG218" si="162">Y187/AD187</f>
        <v>1.0165094339622642</v>
      </c>
      <c r="AH187" s="3">
        <v>12297</v>
      </c>
      <c r="AI187" s="3">
        <f t="shared" ref="AI187:AI195" si="163">T187-AH187-AB187</f>
        <v>4324</v>
      </c>
      <c r="AJ187" s="1">
        <v>8</v>
      </c>
      <c r="AL187" s="3">
        <f t="shared" si="148"/>
        <v>3562</v>
      </c>
      <c r="AM187" s="3">
        <f t="shared" si="149"/>
        <v>3.996996476636054</v>
      </c>
      <c r="AN187" s="3">
        <f t="shared" si="150"/>
        <v>17.622571692876964</v>
      </c>
      <c r="AO187" s="3">
        <f t="shared" si="151"/>
        <v>7.4803149606299222</v>
      </c>
      <c r="AP187" s="3">
        <f t="shared" si="152"/>
        <v>1.3182238667900092</v>
      </c>
      <c r="AQ187" s="3">
        <f t="shared" si="153"/>
        <v>16.304347826086957</v>
      </c>
      <c r="AR187" s="19">
        <f t="shared" ref="AR187:AR218" si="164">(Y187/6951482)*100000</f>
        <v>24.800467008330024</v>
      </c>
      <c r="AS187" s="22">
        <f t="shared" si="93"/>
        <v>1.7262506038280758</v>
      </c>
      <c r="AT187" s="19">
        <f t="shared" ref="AT187:AT212" si="165">(N187/6951482)*100000</f>
        <v>438.84167433649401</v>
      </c>
      <c r="AU187" s="22">
        <f t="shared" si="102"/>
        <v>438.84167433649401</v>
      </c>
      <c r="AV187" s="2">
        <v>0.69299999999999995</v>
      </c>
      <c r="AW187" s="70">
        <f t="shared" si="146"/>
        <v>44077</v>
      </c>
      <c r="AX187" s="70">
        <f t="shared" si="146"/>
        <v>44083</v>
      </c>
      <c r="AY187" s="3">
        <v>0.95379999999999998</v>
      </c>
      <c r="AZ187" s="3">
        <v>6.1999999999999998E-3</v>
      </c>
      <c r="BA187" s="11">
        <f t="shared" si="121"/>
        <v>111.77419354838709</v>
      </c>
      <c r="BB187" s="3">
        <v>0.95809999999999995</v>
      </c>
      <c r="BC187" s="3">
        <v>9.7000000000000003E-3</v>
      </c>
      <c r="BD187" s="11">
        <f t="shared" si="122"/>
        <v>71.44329896907216</v>
      </c>
      <c r="BE187" s="6">
        <f t="shared" si="74"/>
        <v>44083</v>
      </c>
      <c r="BF187" s="2">
        <f t="shared" si="87"/>
        <v>17313</v>
      </c>
      <c r="BG187" s="2">
        <f t="shared" si="88"/>
        <v>692</v>
      </c>
    </row>
    <row r="188" spans="1:59" x14ac:dyDescent="0.25">
      <c r="B188" s="76">
        <v>9</v>
      </c>
      <c r="C188" s="76">
        <v>10</v>
      </c>
      <c r="D188" s="76">
        <v>187</v>
      </c>
      <c r="E188" s="94">
        <f t="shared" si="147"/>
        <v>44084</v>
      </c>
      <c r="F188" s="11">
        <v>5145</v>
      </c>
      <c r="J188" s="11">
        <f t="shared" si="95"/>
        <v>5145</v>
      </c>
      <c r="K188" s="3">
        <v>122</v>
      </c>
      <c r="L188" s="2">
        <f t="shared" si="154"/>
        <v>122</v>
      </c>
      <c r="N188" s="2">
        <f t="shared" si="97"/>
        <v>30208</v>
      </c>
      <c r="O188" s="11">
        <f t="shared" si="100"/>
        <v>30208</v>
      </c>
      <c r="P188" s="2">
        <f t="shared" si="98"/>
        <v>818</v>
      </c>
      <c r="R188" s="2">
        <f t="shared" si="155"/>
        <v>2.7078919491525424</v>
      </c>
      <c r="S188" s="3">
        <f t="shared" si="101"/>
        <v>2.7078919491525424</v>
      </c>
      <c r="T188" s="2">
        <f t="shared" si="132"/>
        <v>17435</v>
      </c>
      <c r="U188" s="3">
        <v>753</v>
      </c>
      <c r="V188" s="3">
        <v>60</v>
      </c>
      <c r="W188" s="3">
        <f t="shared" si="120"/>
        <v>693</v>
      </c>
      <c r="X188" s="2">
        <f t="shared" si="156"/>
        <v>9</v>
      </c>
      <c r="Y188" s="2">
        <f t="shared" si="91"/>
        <v>1684</v>
      </c>
      <c r="Z188" s="2">
        <f t="shared" si="157"/>
        <v>115</v>
      </c>
      <c r="AA188" s="19">
        <f t="shared" si="158"/>
        <v>6.8289786223277913</v>
      </c>
      <c r="AB188" s="3">
        <v>701</v>
      </c>
      <c r="AC188" s="36">
        <f t="shared" si="108"/>
        <v>178</v>
      </c>
      <c r="AD188" s="2">
        <f t="shared" si="159"/>
        <v>1725</v>
      </c>
      <c r="AE188" s="2">
        <f t="shared" si="160"/>
        <v>1840</v>
      </c>
      <c r="AF188" s="2">
        <f t="shared" si="161"/>
        <v>6.25</v>
      </c>
      <c r="AG188" s="2">
        <f t="shared" si="162"/>
        <v>0.97623188405797101</v>
      </c>
      <c r="AH188" s="46">
        <v>12475</v>
      </c>
      <c r="AI188" s="46">
        <f t="shared" si="163"/>
        <v>4259</v>
      </c>
      <c r="AJ188" s="1">
        <v>9</v>
      </c>
      <c r="AL188" s="3">
        <f t="shared" si="148"/>
        <v>3506</v>
      </c>
      <c r="AM188" s="3">
        <f t="shared" si="149"/>
        <v>4.020648121594494</v>
      </c>
      <c r="AN188" s="3">
        <f t="shared" si="150"/>
        <v>17.6802066212726</v>
      </c>
      <c r="AO188" s="3">
        <f t="shared" si="151"/>
        <v>7.9681274900398407</v>
      </c>
      <c r="AP188" s="3">
        <f t="shared" si="152"/>
        <v>1.408781404085466</v>
      </c>
      <c r="AQ188" s="3">
        <f t="shared" si="153"/>
        <v>16.271425217187133</v>
      </c>
      <c r="AR188" s="19">
        <f t="shared" si="164"/>
        <v>24.225050140387332</v>
      </c>
      <c r="AS188" s="22">
        <f t="shared" si="93"/>
        <v>1.654323495335239</v>
      </c>
      <c r="AT188" s="19">
        <f t="shared" si="165"/>
        <v>434.55481867032097</v>
      </c>
      <c r="AU188" s="22">
        <f t="shared" si="102"/>
        <v>434.55481867032097</v>
      </c>
      <c r="AV188" s="2">
        <v>0.69299999999999995</v>
      </c>
      <c r="AW188" s="70">
        <f t="shared" si="146"/>
        <v>44078</v>
      </c>
      <c r="AX188" s="70">
        <f t="shared" si="146"/>
        <v>44084</v>
      </c>
      <c r="AY188" s="3">
        <v>0.96560000000000001</v>
      </c>
      <c r="AZ188" s="3">
        <v>5.7999999999999996E-3</v>
      </c>
      <c r="BA188" s="11">
        <f t="shared" si="121"/>
        <v>119.48275862068965</v>
      </c>
      <c r="BB188" s="3">
        <v>0.95279999999999998</v>
      </c>
      <c r="BC188" s="3">
        <v>9.9000000000000008E-3</v>
      </c>
      <c r="BD188" s="11">
        <f t="shared" si="122"/>
        <v>69.999999999999986</v>
      </c>
      <c r="BE188" s="6">
        <f t="shared" ref="BE188:BE317" si="166">BE187+1</f>
        <v>44084</v>
      </c>
      <c r="BF188" s="2">
        <f t="shared" si="87"/>
        <v>17435</v>
      </c>
      <c r="BG188" s="2">
        <f t="shared" si="88"/>
        <v>701</v>
      </c>
    </row>
    <row r="189" spans="1:59" x14ac:dyDescent="0.25">
      <c r="B189" s="76">
        <v>9</v>
      </c>
      <c r="C189" s="76">
        <v>11</v>
      </c>
      <c r="D189" s="76">
        <v>188</v>
      </c>
      <c r="E189" s="94">
        <f t="shared" si="147"/>
        <v>44085</v>
      </c>
      <c r="F189" s="11">
        <v>5090</v>
      </c>
      <c r="J189" s="11">
        <f t="shared" si="95"/>
        <v>5090</v>
      </c>
      <c r="K189" s="3">
        <v>163</v>
      </c>
      <c r="L189" s="2">
        <f t="shared" si="154"/>
        <v>163</v>
      </c>
      <c r="N189" s="2">
        <f t="shared" si="97"/>
        <v>28272</v>
      </c>
      <c r="O189" s="11">
        <f t="shared" si="100"/>
        <v>28272</v>
      </c>
      <c r="P189" s="2">
        <f t="shared" si="98"/>
        <v>823</v>
      </c>
      <c r="R189" s="2">
        <f t="shared" si="155"/>
        <v>2.9110073571024335</v>
      </c>
      <c r="S189" s="3">
        <f t="shared" si="101"/>
        <v>2.9110073571024335</v>
      </c>
      <c r="T189" s="2">
        <f t="shared" si="132"/>
        <v>17598</v>
      </c>
      <c r="U189" s="3">
        <v>746</v>
      </c>
      <c r="V189" s="3">
        <v>55</v>
      </c>
      <c r="W189" s="3">
        <f t="shared" si="120"/>
        <v>691</v>
      </c>
      <c r="X189" s="2">
        <f t="shared" si="156"/>
        <v>5</v>
      </c>
      <c r="Y189" s="2">
        <f t="shared" si="91"/>
        <v>1690</v>
      </c>
      <c r="Z189" s="2">
        <f t="shared" si="157"/>
        <v>112</v>
      </c>
      <c r="AA189" s="19">
        <f t="shared" si="158"/>
        <v>6.6272189349112427</v>
      </c>
      <c r="AB189" s="3">
        <v>706</v>
      </c>
      <c r="AC189" s="36">
        <f t="shared" si="108"/>
        <v>144</v>
      </c>
      <c r="AD189" s="2">
        <f t="shared" si="159"/>
        <v>1575</v>
      </c>
      <c r="AE189" s="2">
        <f t="shared" si="160"/>
        <v>1687</v>
      </c>
      <c r="AF189" s="2">
        <f t="shared" si="161"/>
        <v>6.6390041493775938</v>
      </c>
      <c r="AG189" s="2">
        <f t="shared" si="162"/>
        <v>1.073015873015873</v>
      </c>
      <c r="AH189" s="3">
        <v>12619</v>
      </c>
      <c r="AI189" s="3">
        <f t="shared" si="163"/>
        <v>4273</v>
      </c>
      <c r="AJ189" s="1">
        <v>14</v>
      </c>
      <c r="AL189" s="3">
        <f t="shared" si="148"/>
        <v>3527</v>
      </c>
      <c r="AM189" s="3">
        <f t="shared" si="149"/>
        <v>4.0118195249460165</v>
      </c>
      <c r="AN189" s="3">
        <f t="shared" si="150"/>
        <v>17.458460098291599</v>
      </c>
      <c r="AO189" s="3">
        <f t="shared" si="151"/>
        <v>7.3726541554959777</v>
      </c>
      <c r="AP189" s="3">
        <f t="shared" si="152"/>
        <v>1.2871518839223028</v>
      </c>
      <c r="AQ189" s="3">
        <f t="shared" si="153"/>
        <v>16.171308214369297</v>
      </c>
      <c r="AR189" s="19">
        <f t="shared" si="164"/>
        <v>24.311362670578735</v>
      </c>
      <c r="AS189" s="22">
        <f t="shared" si="93"/>
        <v>1.6111672302395375</v>
      </c>
      <c r="AT189" s="19">
        <f t="shared" si="165"/>
        <v>406.70464226189461</v>
      </c>
      <c r="AU189" s="22">
        <f t="shared" si="102"/>
        <v>406.70464226189461</v>
      </c>
      <c r="AV189" s="2">
        <v>0.69299999999999995</v>
      </c>
      <c r="AW189" s="70">
        <f t="shared" si="146"/>
        <v>44079</v>
      </c>
      <c r="AX189" s="70">
        <f t="shared" si="146"/>
        <v>44085</v>
      </c>
      <c r="AY189" s="3">
        <v>0.95789999999999997</v>
      </c>
      <c r="AZ189" s="3">
        <v>6.1000000000000004E-3</v>
      </c>
      <c r="BA189" s="11">
        <f t="shared" si="121"/>
        <v>113.60655737704917</v>
      </c>
      <c r="BB189" s="3">
        <v>0.95709999999999995</v>
      </c>
      <c r="BC189" s="3">
        <v>1.04E-2</v>
      </c>
      <c r="BD189" s="11">
        <f t="shared" si="122"/>
        <v>66.634615384615387</v>
      </c>
      <c r="BE189" s="6">
        <f t="shared" si="166"/>
        <v>44085</v>
      </c>
      <c r="BF189" s="2">
        <f t="shared" si="87"/>
        <v>17598</v>
      </c>
      <c r="BG189" s="2">
        <f t="shared" si="88"/>
        <v>706</v>
      </c>
    </row>
    <row r="190" spans="1:59" x14ac:dyDescent="0.25">
      <c r="B190" s="76">
        <v>9</v>
      </c>
      <c r="C190" s="76">
        <v>12</v>
      </c>
      <c r="D190" s="76">
        <v>189</v>
      </c>
      <c r="E190" s="94">
        <f t="shared" si="147"/>
        <v>44086</v>
      </c>
      <c r="F190" s="11">
        <v>4865</v>
      </c>
      <c r="J190" s="11">
        <f t="shared" si="95"/>
        <v>4865</v>
      </c>
      <c r="K190" s="3">
        <v>201</v>
      </c>
      <c r="L190" s="2">
        <f t="shared" si="154"/>
        <v>201</v>
      </c>
      <c r="N190" s="2">
        <f t="shared" si="97"/>
        <v>25008</v>
      </c>
      <c r="O190" s="11">
        <f t="shared" si="100"/>
        <v>25008</v>
      </c>
      <c r="P190" s="2">
        <f t="shared" si="98"/>
        <v>845</v>
      </c>
      <c r="R190" s="2">
        <f t="shared" si="155"/>
        <v>3.3789187460012795</v>
      </c>
      <c r="S190" s="3">
        <f t="shared" si="101"/>
        <v>3.3789187460012795</v>
      </c>
      <c r="T190" s="2">
        <f t="shared" si="132"/>
        <v>17799</v>
      </c>
      <c r="U190" s="3">
        <v>735</v>
      </c>
      <c r="V190" s="3">
        <v>56</v>
      </c>
      <c r="W190" s="3">
        <f t="shared" si="120"/>
        <v>679</v>
      </c>
      <c r="X190" s="2">
        <f t="shared" si="156"/>
        <v>7</v>
      </c>
      <c r="Y190" s="2">
        <f t="shared" si="91"/>
        <v>1734</v>
      </c>
      <c r="Z190" s="2">
        <f t="shared" si="157"/>
        <v>110</v>
      </c>
      <c r="AA190" s="19">
        <f t="shared" si="158"/>
        <v>6.3437139561707028</v>
      </c>
      <c r="AB190" s="3">
        <v>713</v>
      </c>
      <c r="AC190" s="2">
        <f t="shared" si="108"/>
        <v>131</v>
      </c>
      <c r="AD190" s="2">
        <f t="shared" si="159"/>
        <v>1519</v>
      </c>
      <c r="AE190" s="2">
        <f t="shared" si="160"/>
        <v>1629</v>
      </c>
      <c r="AF190" s="2">
        <f t="shared" si="161"/>
        <v>6.7526089625537136</v>
      </c>
      <c r="AG190" s="2">
        <f t="shared" si="162"/>
        <v>1.1415404871626069</v>
      </c>
      <c r="AH190" s="3">
        <v>12750</v>
      </c>
      <c r="AI190" s="3">
        <f t="shared" si="163"/>
        <v>4336</v>
      </c>
      <c r="AJ190" s="1">
        <v>7</v>
      </c>
      <c r="AL190" s="3">
        <f t="shared" si="148"/>
        <v>3601</v>
      </c>
      <c r="AM190" s="3">
        <f t="shared" si="149"/>
        <v>4.0058430248890389</v>
      </c>
      <c r="AN190" s="3">
        <f t="shared" si="150"/>
        <v>16.951107011070111</v>
      </c>
      <c r="AO190" s="3">
        <f t="shared" si="151"/>
        <v>7.6190476190476195</v>
      </c>
      <c r="AP190" s="3">
        <f t="shared" si="152"/>
        <v>1.2915129151291513</v>
      </c>
      <c r="AQ190" s="3">
        <f t="shared" si="153"/>
        <v>15.65959409594096</v>
      </c>
      <c r="AR190" s="19">
        <f t="shared" si="164"/>
        <v>24.944321225315697</v>
      </c>
      <c r="AS190" s="22">
        <f t="shared" si="93"/>
        <v>1.5823963868424027</v>
      </c>
      <c r="AT190" s="19">
        <f t="shared" si="165"/>
        <v>359.750625837771</v>
      </c>
      <c r="AU190" s="22">
        <f t="shared" si="102"/>
        <v>359.750625837771</v>
      </c>
      <c r="AV190" s="2">
        <v>0.69299999999999995</v>
      </c>
      <c r="AW190" s="70">
        <f t="shared" si="146"/>
        <v>44080</v>
      </c>
      <c r="AX190" s="70">
        <f t="shared" si="146"/>
        <v>44086</v>
      </c>
      <c r="AY190" s="3">
        <v>0.95889999999999997</v>
      </c>
      <c r="AZ190" s="3">
        <v>7.3000000000000001E-3</v>
      </c>
      <c r="BA190" s="11">
        <f t="shared" si="121"/>
        <v>94.931506849315056</v>
      </c>
      <c r="BB190" s="3">
        <v>0.9657</v>
      </c>
      <c r="BC190" s="3">
        <v>1.09E-2</v>
      </c>
      <c r="BD190" s="11">
        <f t="shared" si="122"/>
        <v>63.577981651376142</v>
      </c>
      <c r="BE190" s="6">
        <f t="shared" si="166"/>
        <v>44086</v>
      </c>
      <c r="BF190" s="2">
        <f t="shared" si="87"/>
        <v>17799</v>
      </c>
      <c r="BG190" s="2">
        <f t="shared" si="88"/>
        <v>713</v>
      </c>
    </row>
    <row r="191" spans="1:59" s="46" customFormat="1" x14ac:dyDescent="0.25">
      <c r="A191" s="75" t="s">
        <v>71</v>
      </c>
      <c r="B191" s="77">
        <v>9</v>
      </c>
      <c r="C191" s="77">
        <v>13</v>
      </c>
      <c r="D191" s="77">
        <v>190</v>
      </c>
      <c r="E191" s="93">
        <f t="shared" si="147"/>
        <v>44087</v>
      </c>
      <c r="F191" s="51">
        <v>2330</v>
      </c>
      <c r="G191" s="51"/>
      <c r="H191" s="51"/>
      <c r="I191" s="51"/>
      <c r="J191" s="51">
        <f t="shared" si="95"/>
        <v>2330</v>
      </c>
      <c r="K191" s="46">
        <v>92</v>
      </c>
      <c r="L191" s="36">
        <f t="shared" si="154"/>
        <v>92</v>
      </c>
      <c r="M191" s="36">
        <f>SUM(K185:K191)</f>
        <v>841</v>
      </c>
      <c r="N191" s="38">
        <f t="shared" si="97"/>
        <v>23980</v>
      </c>
      <c r="O191" s="51">
        <f t="shared" si="100"/>
        <v>23980</v>
      </c>
      <c r="P191" s="36">
        <f t="shared" si="98"/>
        <v>841</v>
      </c>
      <c r="Q191" s="36">
        <f>SUM(X185:X191)</f>
        <v>46</v>
      </c>
      <c r="R191" s="36">
        <f t="shared" si="155"/>
        <v>3.5070892410341954</v>
      </c>
      <c r="S191" s="46">
        <f t="shared" si="101"/>
        <v>3.5070892410341954</v>
      </c>
      <c r="T191" s="36">
        <f t="shared" si="132"/>
        <v>17891</v>
      </c>
      <c r="U191" s="46">
        <v>736</v>
      </c>
      <c r="V191" s="46">
        <v>53</v>
      </c>
      <c r="W191" s="46">
        <f t="shared" si="120"/>
        <v>683</v>
      </c>
      <c r="X191" s="36">
        <f t="shared" si="156"/>
        <v>4</v>
      </c>
      <c r="Y191" s="36">
        <f t="shared" si="91"/>
        <v>1727</v>
      </c>
      <c r="Z191" s="36">
        <f t="shared" si="157"/>
        <v>112</v>
      </c>
      <c r="AA191" s="39">
        <f t="shared" si="158"/>
        <v>6.4852345107122176</v>
      </c>
      <c r="AB191" s="46">
        <v>717</v>
      </c>
      <c r="AC191" s="36">
        <f t="shared" si="108"/>
        <v>8</v>
      </c>
      <c r="AD191" s="36">
        <f t="shared" si="159"/>
        <v>1505</v>
      </c>
      <c r="AE191" s="36">
        <f t="shared" si="160"/>
        <v>1617</v>
      </c>
      <c r="AF191" s="36">
        <f t="shared" si="161"/>
        <v>6.9264069264069263</v>
      </c>
      <c r="AG191" s="36">
        <f t="shared" si="162"/>
        <v>1.1475083056478406</v>
      </c>
      <c r="AH191" s="46">
        <v>12758</v>
      </c>
      <c r="AI191" s="46">
        <f t="shared" si="163"/>
        <v>4416</v>
      </c>
      <c r="AJ191" s="47">
        <v>1</v>
      </c>
      <c r="AL191" s="46">
        <f t="shared" si="148"/>
        <v>3680</v>
      </c>
      <c r="AM191" s="46">
        <f t="shared" si="149"/>
        <v>4.0076015873903081</v>
      </c>
      <c r="AN191" s="46">
        <f t="shared" si="150"/>
        <v>16.666666666666664</v>
      </c>
      <c r="AO191" s="46">
        <f t="shared" si="151"/>
        <v>7.2010869565217392</v>
      </c>
      <c r="AP191" s="46">
        <f t="shared" si="152"/>
        <v>1.2001811594202898</v>
      </c>
      <c r="AQ191" s="46">
        <f t="shared" si="153"/>
        <v>15.466485507246377</v>
      </c>
      <c r="AR191" s="39">
        <f t="shared" si="164"/>
        <v>24.843623273425727</v>
      </c>
      <c r="AS191" s="41">
        <f t="shared" si="93"/>
        <v>1.6111672302395375</v>
      </c>
      <c r="AT191" s="39">
        <f t="shared" si="165"/>
        <v>344.9624123316438</v>
      </c>
      <c r="AU191" s="22">
        <f t="shared" si="102"/>
        <v>344.9624123316438</v>
      </c>
      <c r="AV191" s="36">
        <v>0.69299999999999995</v>
      </c>
      <c r="AW191" s="71">
        <f t="shared" si="146"/>
        <v>44081</v>
      </c>
      <c r="AX191" s="71">
        <f t="shared" si="146"/>
        <v>44087</v>
      </c>
      <c r="AY191" s="46">
        <v>0.98809999999999998</v>
      </c>
      <c r="AZ191" s="46">
        <v>8.2000000000000007E-3</v>
      </c>
      <c r="BA191" s="51">
        <f t="shared" si="121"/>
        <v>84.512195121951208</v>
      </c>
      <c r="BB191" s="46">
        <v>0.96220000000000006</v>
      </c>
      <c r="BC191" s="46">
        <v>1.0699999999999999E-2</v>
      </c>
      <c r="BD191" s="51">
        <f t="shared" si="122"/>
        <v>64.766355140186917</v>
      </c>
      <c r="BE191" s="50">
        <f t="shared" si="166"/>
        <v>44087</v>
      </c>
      <c r="BF191" s="36">
        <f t="shared" si="87"/>
        <v>17891</v>
      </c>
      <c r="BG191" s="36">
        <f t="shared" si="88"/>
        <v>717</v>
      </c>
    </row>
    <row r="192" spans="1:59" x14ac:dyDescent="0.25">
      <c r="B192" s="76">
        <v>9</v>
      </c>
      <c r="C192" s="76">
        <v>14</v>
      </c>
      <c r="D192" s="76">
        <v>191</v>
      </c>
      <c r="E192" s="94">
        <f t="shared" si="147"/>
        <v>44088</v>
      </c>
      <c r="F192" s="11">
        <v>924</v>
      </c>
      <c r="J192" s="11">
        <f t="shared" si="95"/>
        <v>924</v>
      </c>
      <c r="K192" s="3">
        <v>27</v>
      </c>
      <c r="L192" s="2">
        <f t="shared" si="154"/>
        <v>27</v>
      </c>
      <c r="N192" s="2">
        <f t="shared" si="97"/>
        <v>23497</v>
      </c>
      <c r="O192" s="11">
        <f t="shared" si="100"/>
        <v>23497</v>
      </c>
      <c r="P192" s="2">
        <f t="shared" si="98"/>
        <v>829</v>
      </c>
      <c r="R192" s="2">
        <f t="shared" si="155"/>
        <v>3.5281099714857218</v>
      </c>
      <c r="S192" s="3">
        <f t="shared" si="101"/>
        <v>3.5281099714857218</v>
      </c>
      <c r="T192" s="2">
        <f t="shared" si="132"/>
        <v>17918</v>
      </c>
      <c r="U192" s="3">
        <v>740</v>
      </c>
      <c r="V192" s="3">
        <v>53</v>
      </c>
      <c r="W192" s="3">
        <f t="shared" si="120"/>
        <v>687</v>
      </c>
      <c r="X192" s="2">
        <f t="shared" si="156"/>
        <v>3</v>
      </c>
      <c r="Y192" s="2">
        <f t="shared" si="91"/>
        <v>1728</v>
      </c>
      <c r="Z192" s="2">
        <f t="shared" si="157"/>
        <v>107</v>
      </c>
      <c r="AA192" s="19">
        <f t="shared" si="158"/>
        <v>6.1921296296296298</v>
      </c>
      <c r="AB192" s="3">
        <v>720</v>
      </c>
      <c r="AC192" s="2">
        <f t="shared" si="108"/>
        <v>9</v>
      </c>
      <c r="AD192" s="2">
        <f t="shared" si="159"/>
        <v>1454</v>
      </c>
      <c r="AE192" s="2">
        <f t="shared" si="160"/>
        <v>1561</v>
      </c>
      <c r="AF192" s="2">
        <f t="shared" si="161"/>
        <v>6.8545803971812935</v>
      </c>
      <c r="AG192" s="2">
        <f t="shared" si="162"/>
        <v>1.188445667125172</v>
      </c>
      <c r="AH192" s="3">
        <v>12767</v>
      </c>
      <c r="AI192" s="3">
        <f t="shared" si="163"/>
        <v>4431</v>
      </c>
      <c r="AJ192" s="1">
        <v>0</v>
      </c>
      <c r="AL192" s="3">
        <f t="shared" si="148"/>
        <v>3691</v>
      </c>
      <c r="AM192" s="3">
        <f t="shared" si="149"/>
        <v>4.0183056144659002</v>
      </c>
      <c r="AN192" s="3">
        <f t="shared" si="150"/>
        <v>16.700519070187315</v>
      </c>
      <c r="AO192" s="3">
        <f t="shared" si="151"/>
        <v>7.1621621621621623</v>
      </c>
      <c r="AP192" s="3">
        <f t="shared" si="152"/>
        <v>1.1961182577296321</v>
      </c>
      <c r="AQ192" s="3">
        <f t="shared" si="153"/>
        <v>15.504400812457684</v>
      </c>
      <c r="AR192" s="19">
        <f t="shared" si="164"/>
        <v>24.85800869512429</v>
      </c>
      <c r="AS192" s="22">
        <f t="shared" si="93"/>
        <v>1.5392401217467009</v>
      </c>
      <c r="AT192" s="19">
        <f t="shared" si="165"/>
        <v>338.01425365123578</v>
      </c>
      <c r="AU192" s="22">
        <f t="shared" si="102"/>
        <v>338.01425365123578</v>
      </c>
      <c r="AV192" s="2">
        <v>0.69299999999999995</v>
      </c>
      <c r="AW192" s="70">
        <f t="shared" si="146"/>
        <v>44082</v>
      </c>
      <c r="AX192" s="70">
        <f t="shared" si="146"/>
        <v>44088</v>
      </c>
      <c r="AY192" s="3">
        <v>0.97299999999999998</v>
      </c>
      <c r="AZ192" s="3">
        <v>7.7999999999999996E-3</v>
      </c>
      <c r="BA192" s="11">
        <f t="shared" si="121"/>
        <v>88.84615384615384</v>
      </c>
      <c r="BB192" s="3">
        <v>0.93189999999999995</v>
      </c>
      <c r="BC192" s="3">
        <v>9.7000000000000003E-3</v>
      </c>
      <c r="BD192" s="11">
        <f t="shared" si="122"/>
        <v>71.44329896907216</v>
      </c>
      <c r="BE192" s="6">
        <f t="shared" si="166"/>
        <v>44088</v>
      </c>
      <c r="BF192" s="2">
        <f t="shared" si="87"/>
        <v>17918</v>
      </c>
      <c r="BG192" s="2">
        <f t="shared" si="88"/>
        <v>720</v>
      </c>
    </row>
    <row r="193" spans="1:59" x14ac:dyDescent="0.25">
      <c r="B193" s="76">
        <v>9</v>
      </c>
      <c r="C193" s="76">
        <v>15</v>
      </c>
      <c r="D193" s="76">
        <v>192</v>
      </c>
      <c r="E193" s="94">
        <f t="shared" si="147"/>
        <v>44089</v>
      </c>
      <c r="F193" s="11">
        <v>3163</v>
      </c>
      <c r="J193" s="11">
        <f t="shared" si="95"/>
        <v>3163</v>
      </c>
      <c r="K193" s="3">
        <v>143</v>
      </c>
      <c r="L193" s="2">
        <f t="shared" si="154"/>
        <v>143</v>
      </c>
      <c r="N193" s="2">
        <f t="shared" si="97"/>
        <v>25440</v>
      </c>
      <c r="O193" s="11">
        <f t="shared" si="100"/>
        <v>25440</v>
      </c>
      <c r="P193" s="2">
        <f t="shared" si="98"/>
        <v>915</v>
      </c>
      <c r="R193" s="2">
        <f t="shared" si="155"/>
        <v>3.5966981132075473</v>
      </c>
      <c r="S193" s="3">
        <f t="shared" si="101"/>
        <v>3.5966981132075473</v>
      </c>
      <c r="T193" s="2">
        <f t="shared" si="132"/>
        <v>18061</v>
      </c>
      <c r="U193" s="3">
        <v>730</v>
      </c>
      <c r="V193" s="3">
        <v>49</v>
      </c>
      <c r="W193" s="3">
        <f t="shared" si="120"/>
        <v>681</v>
      </c>
      <c r="X193" s="2">
        <f t="shared" si="156"/>
        <v>9</v>
      </c>
      <c r="Y193" s="2">
        <f t="shared" si="91"/>
        <v>1795</v>
      </c>
      <c r="Z193" s="2">
        <f t="shared" si="157"/>
        <v>100</v>
      </c>
      <c r="AA193" s="19">
        <f t="shared" si="158"/>
        <v>5.5710306406685239</v>
      </c>
      <c r="AB193" s="3">
        <v>729</v>
      </c>
      <c r="AC193" s="2">
        <f t="shared" si="108"/>
        <v>163</v>
      </c>
      <c r="AD193" s="2">
        <f t="shared" si="159"/>
        <v>1447</v>
      </c>
      <c r="AE193" s="2">
        <f t="shared" si="160"/>
        <v>1547</v>
      </c>
      <c r="AF193" s="2">
        <f t="shared" si="161"/>
        <v>6.4641241111829357</v>
      </c>
      <c r="AG193" s="2">
        <f t="shared" si="162"/>
        <v>1.2404975812024879</v>
      </c>
      <c r="AH193" s="3">
        <v>12930</v>
      </c>
      <c r="AI193" s="3">
        <f t="shared" si="163"/>
        <v>4402</v>
      </c>
      <c r="AJ193" s="1">
        <v>5</v>
      </c>
      <c r="AL193" s="3">
        <f t="shared" si="148"/>
        <v>3672</v>
      </c>
      <c r="AM193" s="3">
        <f t="shared" si="149"/>
        <v>4.0363213554066775</v>
      </c>
      <c r="AN193" s="3">
        <f t="shared" si="150"/>
        <v>16.583371194911404</v>
      </c>
      <c r="AO193" s="3">
        <f t="shared" si="151"/>
        <v>6.7123287671232879</v>
      </c>
      <c r="AP193" s="3">
        <f t="shared" si="152"/>
        <v>1.113130395274875</v>
      </c>
      <c r="AQ193" s="3">
        <f t="shared" si="153"/>
        <v>15.470240799636528</v>
      </c>
      <c r="AR193" s="19">
        <f t="shared" si="164"/>
        <v>25.821831948928303</v>
      </c>
      <c r="AS193" s="22">
        <f t="shared" si="93"/>
        <v>1.4385421698567298</v>
      </c>
      <c r="AT193" s="19">
        <f t="shared" si="165"/>
        <v>365.96512801155205</v>
      </c>
      <c r="AU193" s="22">
        <f t="shared" si="102"/>
        <v>365.96512801155205</v>
      </c>
      <c r="AV193" s="2">
        <v>0.69299999999999995</v>
      </c>
      <c r="AW193" s="70">
        <f t="shared" si="146"/>
        <v>44083</v>
      </c>
      <c r="AX193" s="70">
        <f t="shared" si="146"/>
        <v>44089</v>
      </c>
      <c r="AY193" s="3">
        <v>0.96699999999999997</v>
      </c>
      <c r="AZ193" s="3">
        <v>7.1000000000000004E-3</v>
      </c>
      <c r="BA193" s="11">
        <f t="shared" si="121"/>
        <v>97.605633802816882</v>
      </c>
      <c r="BB193" s="3">
        <v>0.98129999999999995</v>
      </c>
      <c r="BC193" s="3">
        <v>8.0000000000000002E-3</v>
      </c>
      <c r="BD193" s="11">
        <f t="shared" si="122"/>
        <v>86.624999999999986</v>
      </c>
      <c r="BE193" s="6">
        <f t="shared" si="166"/>
        <v>44089</v>
      </c>
      <c r="BF193" s="2">
        <f t="shared" si="87"/>
        <v>18061</v>
      </c>
      <c r="BG193" s="2">
        <f t="shared" si="88"/>
        <v>729</v>
      </c>
    </row>
    <row r="194" spans="1:59" x14ac:dyDescent="0.25">
      <c r="B194" s="76">
        <v>9</v>
      </c>
      <c r="C194" s="76">
        <v>16</v>
      </c>
      <c r="D194" s="76">
        <v>193</v>
      </c>
      <c r="E194" s="94">
        <f t="shared" si="147"/>
        <v>44090</v>
      </c>
      <c r="F194" s="11">
        <v>4312</v>
      </c>
      <c r="J194" s="11">
        <f t="shared" si="95"/>
        <v>4312</v>
      </c>
      <c r="K194" s="3">
        <v>155</v>
      </c>
      <c r="L194" s="2">
        <f t="shared" si="154"/>
        <v>155</v>
      </c>
      <c r="N194" s="2">
        <f t="shared" si="97"/>
        <v>25829</v>
      </c>
      <c r="O194" s="11">
        <f t="shared" si="100"/>
        <v>25829</v>
      </c>
      <c r="P194" s="2">
        <f t="shared" si="98"/>
        <v>903</v>
      </c>
      <c r="R194" s="2">
        <f t="shared" si="155"/>
        <v>3.496070308567889</v>
      </c>
      <c r="S194" s="3">
        <f t="shared" si="101"/>
        <v>3.496070308567889</v>
      </c>
      <c r="T194" s="2">
        <f t="shared" si="132"/>
        <v>18216</v>
      </c>
      <c r="U194" s="3">
        <v>734</v>
      </c>
      <c r="V194" s="3">
        <v>46</v>
      </c>
      <c r="W194" s="3">
        <f t="shared" si="120"/>
        <v>688</v>
      </c>
      <c r="X194" s="2">
        <f t="shared" si="156"/>
        <v>7</v>
      </c>
      <c r="Y194" s="2">
        <f t="shared" si="91"/>
        <v>1762</v>
      </c>
      <c r="Z194" s="2">
        <f t="shared" si="157"/>
        <v>94</v>
      </c>
      <c r="AA194" s="19">
        <f t="shared" si="158"/>
        <v>5.3348467650397273</v>
      </c>
      <c r="AB194" s="3">
        <v>736</v>
      </c>
      <c r="AC194" s="2">
        <f t="shared" si="108"/>
        <v>127</v>
      </c>
      <c r="AD194" s="2">
        <f t="shared" si="159"/>
        <v>1442</v>
      </c>
      <c r="AE194" s="2">
        <f t="shared" si="160"/>
        <v>1536</v>
      </c>
      <c r="AF194" s="2">
        <f t="shared" si="161"/>
        <v>6.1197916666666661</v>
      </c>
      <c r="AG194" s="2">
        <f t="shared" si="162"/>
        <v>1.2219140083217752</v>
      </c>
      <c r="AH194" s="3">
        <v>13057</v>
      </c>
      <c r="AI194" s="3">
        <f t="shared" si="163"/>
        <v>4423</v>
      </c>
      <c r="AJ194" s="79">
        <v>9</v>
      </c>
      <c r="AL194" s="3">
        <f t="shared" si="148"/>
        <v>3689</v>
      </c>
      <c r="AM194" s="3">
        <f t="shared" si="149"/>
        <v>4.0404040404040407</v>
      </c>
      <c r="AN194" s="3">
        <f t="shared" si="150"/>
        <v>16.59507121862989</v>
      </c>
      <c r="AO194" s="3">
        <f t="shared" si="151"/>
        <v>6.2670299727520433</v>
      </c>
      <c r="AP194" s="3">
        <f t="shared" si="152"/>
        <v>1.0400180872710829</v>
      </c>
      <c r="AQ194" s="3">
        <f t="shared" si="153"/>
        <v>15.555053131358806</v>
      </c>
      <c r="AR194" s="19">
        <f t="shared" si="164"/>
        <v>25.347113032875576</v>
      </c>
      <c r="AS194" s="22">
        <f t="shared" si="93"/>
        <v>1.3522296396653262</v>
      </c>
      <c r="AT194" s="19">
        <f t="shared" si="165"/>
        <v>371.56105705229476</v>
      </c>
      <c r="AU194" s="22">
        <f t="shared" si="102"/>
        <v>371.56105705229476</v>
      </c>
      <c r="AV194" s="2">
        <v>0.69299999999999995</v>
      </c>
      <c r="AW194" s="70">
        <f t="shared" si="146"/>
        <v>44084</v>
      </c>
      <c r="AX194" s="70">
        <f t="shared" si="146"/>
        <v>44090</v>
      </c>
      <c r="AY194" s="3">
        <v>0.96809999999999996</v>
      </c>
      <c r="AZ194" s="3">
        <v>6.7999999999999996E-3</v>
      </c>
      <c r="BA194" s="11">
        <f t="shared" si="121"/>
        <v>101.91176470588235</v>
      </c>
      <c r="BB194" s="3">
        <v>0.98540000000000005</v>
      </c>
      <c r="BC194" s="3">
        <v>7.9000000000000008E-3</v>
      </c>
      <c r="BD194" s="11">
        <f t="shared" si="122"/>
        <v>87.721518987341753</v>
      </c>
      <c r="BE194" s="6">
        <f t="shared" si="166"/>
        <v>44090</v>
      </c>
      <c r="BF194" s="2">
        <f t="shared" ref="BF194:BF257" si="167">T194</f>
        <v>18216</v>
      </c>
      <c r="BG194" s="2">
        <f t="shared" ref="BG194:BG257" si="168">AB194</f>
        <v>736</v>
      </c>
    </row>
    <row r="195" spans="1:59" x14ac:dyDescent="0.25">
      <c r="B195" s="76">
        <v>9</v>
      </c>
      <c r="C195" s="76">
        <v>17</v>
      </c>
      <c r="D195" s="76">
        <v>194</v>
      </c>
      <c r="E195" s="94">
        <f t="shared" si="147"/>
        <v>44091</v>
      </c>
      <c r="F195" s="11">
        <v>4835</v>
      </c>
      <c r="J195" s="11">
        <f t="shared" si="95"/>
        <v>4835</v>
      </c>
      <c r="K195" s="3">
        <v>174</v>
      </c>
      <c r="L195" s="2">
        <f t="shared" si="154"/>
        <v>174</v>
      </c>
      <c r="N195" s="2">
        <f t="shared" si="97"/>
        <v>25519</v>
      </c>
      <c r="O195" s="11">
        <f t="shared" si="100"/>
        <v>25519</v>
      </c>
      <c r="P195" s="2">
        <f t="shared" si="98"/>
        <v>955</v>
      </c>
      <c r="R195" s="2">
        <f t="shared" si="155"/>
        <v>3.7423096516321168</v>
      </c>
      <c r="S195" s="3">
        <f t="shared" si="101"/>
        <v>3.7423096516321168</v>
      </c>
      <c r="T195" s="2">
        <f t="shared" si="132"/>
        <v>18390</v>
      </c>
      <c r="U195" s="3">
        <v>744</v>
      </c>
      <c r="V195" s="3">
        <v>43</v>
      </c>
      <c r="W195" s="3">
        <f t="shared" si="120"/>
        <v>701</v>
      </c>
      <c r="X195" s="2">
        <f t="shared" si="156"/>
        <v>3</v>
      </c>
      <c r="Y195" s="2">
        <f t="shared" si="91"/>
        <v>1773</v>
      </c>
      <c r="Z195" s="2">
        <f t="shared" si="157"/>
        <v>91</v>
      </c>
      <c r="AA195" s="19">
        <f t="shared" si="158"/>
        <v>5.1325437112239145</v>
      </c>
      <c r="AB195" s="3">
        <v>739</v>
      </c>
      <c r="AC195" s="2">
        <f t="shared" si="108"/>
        <v>184</v>
      </c>
      <c r="AD195" s="2">
        <f t="shared" si="159"/>
        <v>1481</v>
      </c>
      <c r="AE195" s="2">
        <f t="shared" si="160"/>
        <v>1572</v>
      </c>
      <c r="AF195" s="2">
        <f t="shared" si="161"/>
        <v>5.7888040712468189</v>
      </c>
      <c r="AG195" s="2">
        <f t="shared" si="162"/>
        <v>1.1971640783254558</v>
      </c>
      <c r="AH195" s="3">
        <v>13241</v>
      </c>
      <c r="AI195" s="3">
        <f t="shared" si="163"/>
        <v>4410</v>
      </c>
      <c r="AJ195" s="79">
        <v>9</v>
      </c>
      <c r="AL195" s="3">
        <f t="shared" si="148"/>
        <v>3666</v>
      </c>
      <c r="AM195" s="3">
        <f t="shared" si="149"/>
        <v>4.0184883088635122</v>
      </c>
      <c r="AN195" s="3">
        <f t="shared" si="150"/>
        <v>16.870748299319725</v>
      </c>
      <c r="AO195" s="3">
        <f t="shared" ref="AO195:AO317" si="169">(V195/U195)*100</f>
        <v>5.779569892473118</v>
      </c>
      <c r="AP195" s="3">
        <f t="shared" si="152"/>
        <v>0.97505668934240364</v>
      </c>
      <c r="AQ195" s="3">
        <f t="shared" si="153"/>
        <v>15.895691609977325</v>
      </c>
      <c r="AR195" s="19">
        <f t="shared" si="164"/>
        <v>25.50535267155982</v>
      </c>
      <c r="AS195" s="22">
        <f t="shared" si="93"/>
        <v>1.3090733745696241</v>
      </c>
      <c r="AT195" s="19">
        <f t="shared" si="165"/>
        <v>367.1015763257389</v>
      </c>
      <c r="AU195" s="22">
        <f t="shared" si="102"/>
        <v>367.1015763257389</v>
      </c>
      <c r="AV195" s="2">
        <v>0.69299999999999995</v>
      </c>
      <c r="AW195" s="70">
        <f t="shared" si="146"/>
        <v>44085</v>
      </c>
      <c r="AX195" s="70">
        <f t="shared" si="146"/>
        <v>44091</v>
      </c>
      <c r="AY195" s="3">
        <v>0.97030000000000005</v>
      </c>
      <c r="AZ195" s="3">
        <v>6.7000000000000002E-3</v>
      </c>
      <c r="BA195" s="11">
        <f t="shared" si="121"/>
        <v>103.43283582089551</v>
      </c>
      <c r="BB195" s="3">
        <v>0.98409999999999997</v>
      </c>
      <c r="BC195" s="3">
        <v>7.7999999999999996E-3</v>
      </c>
      <c r="BD195" s="11">
        <f t="shared" si="122"/>
        <v>88.84615384615384</v>
      </c>
      <c r="BE195" s="6">
        <f t="shared" si="166"/>
        <v>44091</v>
      </c>
      <c r="BF195" s="2">
        <f t="shared" si="167"/>
        <v>18390</v>
      </c>
      <c r="BG195" s="2">
        <f t="shared" si="168"/>
        <v>739</v>
      </c>
    </row>
    <row r="196" spans="1:59" x14ac:dyDescent="0.25">
      <c r="B196" s="76">
        <v>9</v>
      </c>
      <c r="C196" s="76">
        <v>18</v>
      </c>
      <c r="D196" s="76">
        <v>195</v>
      </c>
      <c r="E196" s="94">
        <f t="shared" si="147"/>
        <v>44092</v>
      </c>
      <c r="F196" s="11">
        <v>5856</v>
      </c>
      <c r="J196" s="11">
        <f t="shared" si="95"/>
        <v>5856</v>
      </c>
      <c r="K196" s="3">
        <v>154</v>
      </c>
      <c r="L196" s="2">
        <f t="shared" si="154"/>
        <v>154</v>
      </c>
      <c r="N196" s="2">
        <f t="shared" si="97"/>
        <v>26285</v>
      </c>
      <c r="O196" s="11">
        <f t="shared" si="100"/>
        <v>26285</v>
      </c>
      <c r="P196" s="2">
        <f t="shared" si="98"/>
        <v>946</v>
      </c>
      <c r="R196" s="2">
        <f t="shared" si="155"/>
        <v>3.5990108426859422</v>
      </c>
      <c r="S196" s="3">
        <f t="shared" si="101"/>
        <v>3.5990108426859422</v>
      </c>
      <c r="T196" s="3">
        <v>18544</v>
      </c>
      <c r="U196" s="3">
        <v>744</v>
      </c>
      <c r="V196" s="3">
        <v>33</v>
      </c>
      <c r="W196" s="3">
        <f t="shared" si="120"/>
        <v>711</v>
      </c>
      <c r="X196" s="3">
        <v>10</v>
      </c>
      <c r="Y196" s="2">
        <f t="shared" si="91"/>
        <v>1769</v>
      </c>
      <c r="Z196" s="2">
        <f t="shared" si="157"/>
        <v>91</v>
      </c>
      <c r="AA196" s="19">
        <f t="shared" si="158"/>
        <v>5.1441492368569808</v>
      </c>
      <c r="AB196" s="3">
        <v>749</v>
      </c>
      <c r="AC196" s="3">
        <v>150</v>
      </c>
      <c r="AD196" s="2">
        <f t="shared" si="159"/>
        <v>1456</v>
      </c>
      <c r="AE196" s="2">
        <f t="shared" si="160"/>
        <v>1547</v>
      </c>
      <c r="AF196" s="2">
        <f t="shared" si="161"/>
        <v>5.8823529411764701</v>
      </c>
      <c r="AG196" s="2">
        <f t="shared" si="162"/>
        <v>1.2149725274725274</v>
      </c>
      <c r="AH196" s="3">
        <v>13391</v>
      </c>
      <c r="AI196" s="3">
        <f t="shared" ref="AI196:AI317" si="170">T196-AH196-AB196</f>
        <v>4404</v>
      </c>
      <c r="AJ196" s="3">
        <v>9</v>
      </c>
      <c r="AL196" s="3">
        <f t="shared" ref="AL196:AL317" si="171">AI196-U196</f>
        <v>3660</v>
      </c>
      <c r="AM196" s="3">
        <f t="shared" ref="AM196:AM317" si="172">(AB196/T196)*100</f>
        <v>4.039042277825712</v>
      </c>
      <c r="AN196" s="3">
        <f t="shared" ref="AN196:AN317" si="173">(U196/AI196)*100</f>
        <v>16.893732970027248</v>
      </c>
      <c r="AO196" s="3">
        <f t="shared" si="169"/>
        <v>4.435483870967742</v>
      </c>
      <c r="AP196" s="3">
        <f t="shared" ref="AP196:AP317" si="174">(V196/AI196)*100</f>
        <v>0.74931880108991822</v>
      </c>
      <c r="AQ196" s="3">
        <f t="shared" ref="AQ196:AQ317" si="175">(W196/AI196)*100</f>
        <v>16.144414168937331</v>
      </c>
      <c r="AR196" s="19">
        <f t="shared" si="164"/>
        <v>25.447810984765553</v>
      </c>
      <c r="AS196" s="22">
        <f t="shared" si="93"/>
        <v>1.3090733745696241</v>
      </c>
      <c r="AT196" s="19">
        <f t="shared" si="165"/>
        <v>378.12080934684144</v>
      </c>
      <c r="AU196" s="22">
        <f t="shared" si="102"/>
        <v>378.12080934684144</v>
      </c>
      <c r="AV196" s="2">
        <v>0.69299999999999995</v>
      </c>
      <c r="AW196" s="70">
        <f t="shared" si="146"/>
        <v>44086</v>
      </c>
      <c r="AX196" s="70">
        <f t="shared" si="146"/>
        <v>44092</v>
      </c>
      <c r="AY196" s="3">
        <v>0.96619999999999995</v>
      </c>
      <c r="AZ196" s="3">
        <v>6.8999999999999999E-3</v>
      </c>
      <c r="BA196" s="11">
        <f t="shared" si="121"/>
        <v>100.43478260869564</v>
      </c>
      <c r="BB196" s="3">
        <v>0.97970000000000002</v>
      </c>
      <c r="BC196" s="3">
        <v>8.2000000000000007E-3</v>
      </c>
      <c r="BD196" s="11">
        <f t="shared" si="122"/>
        <v>84.512195121951208</v>
      </c>
      <c r="BE196" s="6">
        <f t="shared" si="166"/>
        <v>44092</v>
      </c>
      <c r="BF196" s="2">
        <f t="shared" si="167"/>
        <v>18544</v>
      </c>
      <c r="BG196" s="2">
        <f t="shared" si="168"/>
        <v>749</v>
      </c>
    </row>
    <row r="197" spans="1:59" x14ac:dyDescent="0.25">
      <c r="B197" s="76">
        <v>9</v>
      </c>
      <c r="C197" s="76">
        <v>19</v>
      </c>
      <c r="D197" s="76">
        <v>196</v>
      </c>
      <c r="E197" s="94">
        <f t="shared" si="147"/>
        <v>44093</v>
      </c>
      <c r="F197" s="11">
        <v>6042</v>
      </c>
      <c r="J197" s="11">
        <f t="shared" si="95"/>
        <v>6042</v>
      </c>
      <c r="K197" s="3">
        <v>189</v>
      </c>
      <c r="L197" s="2">
        <f t="shared" si="154"/>
        <v>189</v>
      </c>
      <c r="N197" s="2">
        <f t="shared" si="97"/>
        <v>27462</v>
      </c>
      <c r="O197" s="11">
        <f t="shared" si="100"/>
        <v>27462</v>
      </c>
      <c r="P197" s="2">
        <f t="shared" si="98"/>
        <v>934</v>
      </c>
      <c r="R197" s="2">
        <f t="shared" si="155"/>
        <v>3.4010632874517515</v>
      </c>
      <c r="S197" s="3">
        <f t="shared" si="101"/>
        <v>3.4010632874517515</v>
      </c>
      <c r="T197" s="3">
        <v>18733</v>
      </c>
      <c r="U197" s="3">
        <v>728</v>
      </c>
      <c r="V197" s="3">
        <v>34</v>
      </c>
      <c r="W197" s="3">
        <f t="shared" si="120"/>
        <v>694</v>
      </c>
      <c r="X197" s="3">
        <v>4</v>
      </c>
      <c r="Y197" s="2">
        <f t="shared" si="91"/>
        <v>1779</v>
      </c>
      <c r="Z197" s="2">
        <f t="shared" si="157"/>
        <v>88</v>
      </c>
      <c r="AA197" s="19">
        <f t="shared" si="158"/>
        <v>4.9465992130410346</v>
      </c>
      <c r="AB197" s="3">
        <v>753</v>
      </c>
      <c r="AC197" s="3">
        <v>119</v>
      </c>
      <c r="AD197" s="2">
        <f t="shared" si="159"/>
        <v>1464</v>
      </c>
      <c r="AE197" s="2">
        <f t="shared" si="160"/>
        <v>1552</v>
      </c>
      <c r="AF197" s="2">
        <f t="shared" si="161"/>
        <v>5.6701030927835054</v>
      </c>
      <c r="AG197" s="2">
        <f t="shared" si="162"/>
        <v>1.2151639344262295</v>
      </c>
      <c r="AH197" s="3">
        <v>13510</v>
      </c>
      <c r="AI197" s="3">
        <f t="shared" si="170"/>
        <v>4470</v>
      </c>
      <c r="AJ197" s="3">
        <v>12</v>
      </c>
      <c r="AL197" s="3">
        <f t="shared" si="171"/>
        <v>3742</v>
      </c>
      <c r="AM197" s="3">
        <f t="shared" si="172"/>
        <v>4.0196444776597451</v>
      </c>
      <c r="AN197" s="3">
        <f t="shared" si="173"/>
        <v>16.286353467561522</v>
      </c>
      <c r="AO197" s="3">
        <f t="shared" si="169"/>
        <v>4.6703296703296706</v>
      </c>
      <c r="AP197" s="3">
        <f t="shared" si="174"/>
        <v>0.76062639821029077</v>
      </c>
      <c r="AQ197" s="3">
        <f t="shared" si="175"/>
        <v>15.52572706935123</v>
      </c>
      <c r="AR197" s="19">
        <f t="shared" si="164"/>
        <v>25.591665201751223</v>
      </c>
      <c r="AS197" s="22">
        <f t="shared" si="93"/>
        <v>1.2659171094739221</v>
      </c>
      <c r="AT197" s="19">
        <f t="shared" si="165"/>
        <v>395.05245068605512</v>
      </c>
      <c r="AU197" s="22">
        <f t="shared" si="102"/>
        <v>395.05245068605512</v>
      </c>
      <c r="AV197" s="2">
        <v>0.69299999999999995</v>
      </c>
      <c r="AW197" s="70">
        <f t="shared" si="146"/>
        <v>44087</v>
      </c>
      <c r="AX197" s="70">
        <f t="shared" si="146"/>
        <v>44093</v>
      </c>
      <c r="AY197" s="3">
        <v>0.98019999999999996</v>
      </c>
      <c r="AZ197" s="3">
        <v>8.0000000000000002E-3</v>
      </c>
      <c r="BA197" s="11">
        <f t="shared" si="121"/>
        <v>86.624999999999986</v>
      </c>
      <c r="BB197" s="3">
        <v>0.98650000000000004</v>
      </c>
      <c r="BC197" s="3">
        <v>8.6E-3</v>
      </c>
      <c r="BD197" s="11">
        <f t="shared" si="122"/>
        <v>80.581395348837205</v>
      </c>
      <c r="BE197" s="6">
        <f t="shared" si="166"/>
        <v>44093</v>
      </c>
      <c r="BF197" s="2">
        <f t="shared" si="167"/>
        <v>18733</v>
      </c>
      <c r="BG197" s="2">
        <f t="shared" si="168"/>
        <v>753</v>
      </c>
    </row>
    <row r="198" spans="1:59" s="46" customFormat="1" x14ac:dyDescent="0.25">
      <c r="A198" s="77" t="s">
        <v>72</v>
      </c>
      <c r="B198" s="77">
        <v>9</v>
      </c>
      <c r="C198" s="77">
        <v>20</v>
      </c>
      <c r="D198" s="77">
        <v>197</v>
      </c>
      <c r="E198" s="93">
        <f t="shared" si="147"/>
        <v>44094</v>
      </c>
      <c r="F198" s="51">
        <v>2915</v>
      </c>
      <c r="G198" s="51"/>
      <c r="H198" s="51"/>
      <c r="I198" s="51"/>
      <c r="J198" s="51">
        <f t="shared" si="95"/>
        <v>2915</v>
      </c>
      <c r="K198" s="46">
        <v>86</v>
      </c>
      <c r="L198" s="36">
        <f t="shared" si="154"/>
        <v>86</v>
      </c>
      <c r="M198" s="46">
        <v>928</v>
      </c>
      <c r="N198" s="38">
        <f t="shared" si="97"/>
        <v>28047</v>
      </c>
      <c r="O198" s="51">
        <f t="shared" si="100"/>
        <v>28047</v>
      </c>
      <c r="P198" s="36">
        <f t="shared" si="98"/>
        <v>928</v>
      </c>
      <c r="Q198" s="46">
        <v>38</v>
      </c>
      <c r="R198" s="36">
        <f t="shared" si="155"/>
        <v>3.3087317716689846</v>
      </c>
      <c r="S198" s="46">
        <f t="shared" si="101"/>
        <v>3.3087317716689846</v>
      </c>
      <c r="T198" s="46">
        <v>18819</v>
      </c>
      <c r="U198" s="46">
        <v>723</v>
      </c>
      <c r="V198" s="46">
        <v>37</v>
      </c>
      <c r="W198" s="46">
        <f t="shared" si="120"/>
        <v>686</v>
      </c>
      <c r="X198" s="46">
        <v>2</v>
      </c>
      <c r="Y198" s="36">
        <f t="shared" si="91"/>
        <v>1769</v>
      </c>
      <c r="Z198" s="36">
        <f t="shared" si="157"/>
        <v>84</v>
      </c>
      <c r="AA198" s="39">
        <f t="shared" si="158"/>
        <v>4.7484454494064448</v>
      </c>
      <c r="AB198" s="46">
        <v>755</v>
      </c>
      <c r="AC198" s="46">
        <v>48</v>
      </c>
      <c r="AD198" s="36">
        <f t="shared" si="159"/>
        <v>1426</v>
      </c>
      <c r="AE198" s="36">
        <f t="shared" si="160"/>
        <v>1510</v>
      </c>
      <c r="AF198" s="36">
        <f t="shared" si="161"/>
        <v>5.5629139072847682</v>
      </c>
      <c r="AG198" s="36">
        <f t="shared" si="162"/>
        <v>1.2405329593267882</v>
      </c>
      <c r="AH198" s="46">
        <v>13558</v>
      </c>
      <c r="AI198" s="46">
        <f t="shared" si="170"/>
        <v>4506</v>
      </c>
      <c r="AJ198" s="46">
        <v>2</v>
      </c>
      <c r="AL198" s="46">
        <f t="shared" si="171"/>
        <v>3783</v>
      </c>
      <c r="AM198" s="46">
        <f t="shared" si="172"/>
        <v>4.0119028641266805</v>
      </c>
      <c r="AN198" s="46">
        <f t="shared" si="173"/>
        <v>16.045272969374167</v>
      </c>
      <c r="AO198" s="46">
        <f t="shared" si="169"/>
        <v>5.1175656984785611</v>
      </c>
      <c r="AP198" s="46">
        <f t="shared" si="174"/>
        <v>0.82112738570794486</v>
      </c>
      <c r="AQ198" s="46">
        <f t="shared" si="175"/>
        <v>15.224145583666223</v>
      </c>
      <c r="AR198" s="39">
        <f t="shared" si="164"/>
        <v>25.447810984765553</v>
      </c>
      <c r="AS198" s="41">
        <f t="shared" si="93"/>
        <v>1.208375422679653</v>
      </c>
      <c r="AT198" s="39">
        <f t="shared" si="165"/>
        <v>403.46792237971704</v>
      </c>
      <c r="AU198" s="22">
        <f t="shared" si="102"/>
        <v>403.46792237971704</v>
      </c>
      <c r="AV198" s="36">
        <v>0.69299999999999995</v>
      </c>
      <c r="AW198" s="71">
        <f t="shared" si="146"/>
        <v>44088</v>
      </c>
      <c r="AX198" s="71">
        <f t="shared" si="146"/>
        <v>44094</v>
      </c>
      <c r="AY198" s="46">
        <v>0.99580000000000002</v>
      </c>
      <c r="AZ198" s="46">
        <v>8.5000000000000006E-3</v>
      </c>
      <c r="BA198" s="51">
        <f t="shared" si="121"/>
        <v>81.52941176470587</v>
      </c>
      <c r="BB198" s="46">
        <v>0.97030000000000005</v>
      </c>
      <c r="BC198" s="46">
        <v>8.0000000000000002E-3</v>
      </c>
      <c r="BD198" s="51">
        <f t="shared" si="122"/>
        <v>86.624999999999986</v>
      </c>
      <c r="BE198" s="50">
        <f t="shared" si="166"/>
        <v>44094</v>
      </c>
      <c r="BF198" s="36">
        <f t="shared" si="167"/>
        <v>18819</v>
      </c>
      <c r="BG198" s="36">
        <f t="shared" si="168"/>
        <v>755</v>
      </c>
    </row>
    <row r="199" spans="1:59" x14ac:dyDescent="0.25">
      <c r="B199" s="3">
        <v>9</v>
      </c>
      <c r="C199" s="3">
        <v>21</v>
      </c>
      <c r="D199" s="3">
        <v>198</v>
      </c>
      <c r="E199" s="94">
        <f t="shared" si="147"/>
        <v>44095</v>
      </c>
      <c r="F199" s="11">
        <v>1249</v>
      </c>
      <c r="J199" s="11">
        <f t="shared" si="95"/>
        <v>1249</v>
      </c>
      <c r="K199" s="3">
        <v>44</v>
      </c>
      <c r="L199" s="2">
        <f t="shared" si="154"/>
        <v>44</v>
      </c>
      <c r="N199" s="2">
        <f t="shared" si="97"/>
        <v>28372</v>
      </c>
      <c r="O199" s="11">
        <f t="shared" si="100"/>
        <v>28372</v>
      </c>
      <c r="P199" s="2">
        <f t="shared" si="98"/>
        <v>945</v>
      </c>
      <c r="R199" s="2">
        <f t="shared" si="155"/>
        <v>3.3307486254053291</v>
      </c>
      <c r="S199" s="3">
        <f t="shared" si="101"/>
        <v>3.3307486254053291</v>
      </c>
      <c r="T199" s="3">
        <v>18863</v>
      </c>
      <c r="U199" s="3">
        <v>718</v>
      </c>
      <c r="V199" s="3">
        <v>35</v>
      </c>
      <c r="W199" s="3">
        <f t="shared" si="120"/>
        <v>683</v>
      </c>
      <c r="X199" s="3">
        <v>6</v>
      </c>
      <c r="Y199" s="2">
        <f t="shared" si="91"/>
        <v>1774</v>
      </c>
      <c r="Z199" s="2">
        <f t="shared" si="157"/>
        <v>85</v>
      </c>
      <c r="AA199" s="19">
        <f t="shared" si="158"/>
        <v>4.7914317925591883</v>
      </c>
      <c r="AB199" s="3">
        <v>761</v>
      </c>
      <c r="AC199" s="3">
        <v>22</v>
      </c>
      <c r="AD199" s="2">
        <f t="shared" si="159"/>
        <v>1423</v>
      </c>
      <c r="AE199" s="2">
        <f t="shared" si="160"/>
        <v>1508</v>
      </c>
      <c r="AF199" s="2">
        <f t="shared" si="161"/>
        <v>5.636604774535809</v>
      </c>
      <c r="AG199" s="2">
        <f t="shared" si="162"/>
        <v>1.2466619817287421</v>
      </c>
      <c r="AH199" s="3">
        <v>13580</v>
      </c>
      <c r="AI199" s="3">
        <f t="shared" si="170"/>
        <v>4522</v>
      </c>
      <c r="AJ199" s="3">
        <v>3</v>
      </c>
      <c r="AL199" s="3">
        <f t="shared" si="171"/>
        <v>3804</v>
      </c>
      <c r="AM199" s="3">
        <f t="shared" si="172"/>
        <v>4.0343529661241586</v>
      </c>
      <c r="AN199" s="3">
        <f t="shared" si="173"/>
        <v>15.877930119416186</v>
      </c>
      <c r="AO199" s="3">
        <f t="shared" si="169"/>
        <v>4.8746518105849583</v>
      </c>
      <c r="AP199" s="3">
        <f t="shared" si="174"/>
        <v>0.77399380804953566</v>
      </c>
      <c r="AQ199" s="3">
        <f t="shared" si="175"/>
        <v>15.103936311366652</v>
      </c>
      <c r="AR199" s="19">
        <f t="shared" si="164"/>
        <v>25.519738093258386</v>
      </c>
      <c r="AS199" s="22">
        <f t="shared" si="93"/>
        <v>1.2227608443782205</v>
      </c>
      <c r="AT199" s="19">
        <f t="shared" si="165"/>
        <v>408.14318443175142</v>
      </c>
      <c r="AU199" s="22">
        <f t="shared" si="102"/>
        <v>408.14318443175142</v>
      </c>
      <c r="AV199" s="2">
        <v>0.69299999999999995</v>
      </c>
      <c r="AW199" s="70">
        <f t="shared" si="146"/>
        <v>44089</v>
      </c>
      <c r="AX199" s="70">
        <f t="shared" si="146"/>
        <v>44095</v>
      </c>
      <c r="AY199" s="3">
        <v>0.97389999999999999</v>
      </c>
      <c r="AZ199" s="3">
        <v>7.6E-3</v>
      </c>
      <c r="BA199" s="11">
        <f t="shared" si="121"/>
        <v>91.18421052631578</v>
      </c>
      <c r="BB199" s="3">
        <v>0.97450000000000003</v>
      </c>
      <c r="BC199" s="3">
        <v>7.1000000000000004E-3</v>
      </c>
      <c r="BD199" s="11">
        <f t="shared" si="122"/>
        <v>97.605633802816882</v>
      </c>
      <c r="BE199" s="6">
        <f t="shared" si="166"/>
        <v>44095</v>
      </c>
      <c r="BF199" s="2">
        <f t="shared" si="167"/>
        <v>18863</v>
      </c>
      <c r="BG199" s="2">
        <f t="shared" si="168"/>
        <v>761</v>
      </c>
    </row>
    <row r="200" spans="1:59" x14ac:dyDescent="0.25">
      <c r="B200" s="3">
        <v>9</v>
      </c>
      <c r="C200" s="3">
        <v>22</v>
      </c>
      <c r="D200" s="3">
        <v>199</v>
      </c>
      <c r="E200" s="94">
        <f t="shared" si="147"/>
        <v>44096</v>
      </c>
      <c r="F200" s="11">
        <v>2988</v>
      </c>
      <c r="J200" s="11">
        <f t="shared" si="95"/>
        <v>2988</v>
      </c>
      <c r="K200" s="3">
        <v>151</v>
      </c>
      <c r="L200" s="2">
        <f t="shared" si="154"/>
        <v>151</v>
      </c>
      <c r="N200" s="2">
        <f t="shared" si="97"/>
        <v>28197</v>
      </c>
      <c r="O200" s="11">
        <f t="shared" si="100"/>
        <v>28197</v>
      </c>
      <c r="P200" s="2">
        <f t="shared" si="98"/>
        <v>953</v>
      </c>
      <c r="R200" s="2">
        <f t="shared" si="155"/>
        <v>3.3797921764726744</v>
      </c>
      <c r="S200" s="3">
        <f t="shared" si="101"/>
        <v>3.3797921764726744</v>
      </c>
      <c r="T200" s="3">
        <v>19014</v>
      </c>
      <c r="U200" s="3">
        <v>714</v>
      </c>
      <c r="V200" s="3">
        <v>33</v>
      </c>
      <c r="W200" s="3">
        <f t="shared" si="120"/>
        <v>681</v>
      </c>
      <c r="X200" s="3">
        <v>4</v>
      </c>
      <c r="Y200" s="2">
        <f t="shared" si="91"/>
        <v>1868</v>
      </c>
      <c r="Z200" s="2">
        <f t="shared" si="157"/>
        <v>88</v>
      </c>
      <c r="AA200" s="19">
        <f t="shared" si="158"/>
        <v>4.7109207708779444</v>
      </c>
      <c r="AB200" s="3">
        <v>765</v>
      </c>
      <c r="AC200" s="3">
        <v>147</v>
      </c>
      <c r="AD200" s="2">
        <f t="shared" si="159"/>
        <v>1538</v>
      </c>
      <c r="AE200" s="2">
        <f t="shared" si="160"/>
        <v>1626</v>
      </c>
      <c r="AF200" s="2">
        <f t="shared" si="161"/>
        <v>5.4120541205412058</v>
      </c>
      <c r="AG200" s="2">
        <f t="shared" si="162"/>
        <v>1.2145643693107933</v>
      </c>
      <c r="AH200" s="3">
        <v>13727</v>
      </c>
      <c r="AI200" s="3">
        <f t="shared" si="170"/>
        <v>4522</v>
      </c>
      <c r="AJ200" s="3">
        <v>6</v>
      </c>
      <c r="AL200" s="3">
        <f t="shared" si="171"/>
        <v>3808</v>
      </c>
      <c r="AM200" s="3">
        <f t="shared" si="172"/>
        <v>4.0233512148942889</v>
      </c>
      <c r="AN200" s="3">
        <f t="shared" si="173"/>
        <v>15.789473684210526</v>
      </c>
      <c r="AO200" s="3">
        <f t="shared" si="169"/>
        <v>4.6218487394957988</v>
      </c>
      <c r="AP200" s="3">
        <f t="shared" si="174"/>
        <v>0.72976559044670497</v>
      </c>
      <c r="AQ200" s="3">
        <f t="shared" si="175"/>
        <v>15.05970809376382</v>
      </c>
      <c r="AR200" s="19">
        <f t="shared" si="164"/>
        <v>26.871967732923714</v>
      </c>
      <c r="AS200" s="22">
        <f t="shared" si="93"/>
        <v>1.2659171094739221</v>
      </c>
      <c r="AT200" s="19">
        <f t="shared" si="165"/>
        <v>405.62573563450212</v>
      </c>
      <c r="AU200" s="22">
        <f t="shared" si="102"/>
        <v>405.62573563450212</v>
      </c>
      <c r="AV200" s="2">
        <v>0.69299999999999995</v>
      </c>
      <c r="AW200" s="70">
        <f t="shared" si="146"/>
        <v>44090</v>
      </c>
      <c r="AX200" s="70">
        <f t="shared" si="146"/>
        <v>44096</v>
      </c>
      <c r="AY200" s="3">
        <v>0.97009999999999996</v>
      </c>
      <c r="AZ200" s="3">
        <v>6.8999999999999999E-3</v>
      </c>
      <c r="BA200" s="11">
        <f t="shared" si="121"/>
        <v>100.43478260869564</v>
      </c>
      <c r="BB200" s="3">
        <v>0.97199999999999998</v>
      </c>
      <c r="BC200" s="3">
        <v>6.4999999999999997E-3</v>
      </c>
      <c r="BD200" s="11">
        <f t="shared" si="122"/>
        <v>106.61538461538461</v>
      </c>
      <c r="BE200" s="6">
        <f t="shared" si="166"/>
        <v>44096</v>
      </c>
      <c r="BF200" s="2">
        <f t="shared" si="167"/>
        <v>19014</v>
      </c>
      <c r="BG200" s="2">
        <f t="shared" si="168"/>
        <v>765</v>
      </c>
    </row>
    <row r="201" spans="1:59" x14ac:dyDescent="0.25">
      <c r="B201" s="3">
        <v>9</v>
      </c>
      <c r="C201" s="3">
        <v>23</v>
      </c>
      <c r="D201" s="3">
        <v>200</v>
      </c>
      <c r="E201" s="94">
        <f t="shared" si="147"/>
        <v>44097</v>
      </c>
      <c r="F201" s="11">
        <v>3049</v>
      </c>
      <c r="J201" s="11">
        <f t="shared" si="95"/>
        <v>3049</v>
      </c>
      <c r="K201" s="3">
        <v>109</v>
      </c>
      <c r="L201" s="2">
        <f t="shared" si="154"/>
        <v>109</v>
      </c>
      <c r="N201" s="2">
        <f t="shared" si="97"/>
        <v>26934</v>
      </c>
      <c r="O201" s="11">
        <f t="shared" si="100"/>
        <v>26934</v>
      </c>
      <c r="P201" s="2">
        <f t="shared" si="98"/>
        <v>907</v>
      </c>
      <c r="R201" s="2">
        <f t="shared" si="155"/>
        <v>3.367490903690503</v>
      </c>
      <c r="S201" s="3">
        <f t="shared" si="101"/>
        <v>3.367490903690503</v>
      </c>
      <c r="T201" s="3">
        <v>19123</v>
      </c>
      <c r="U201" s="3">
        <v>716</v>
      </c>
      <c r="V201" s="3">
        <v>31</v>
      </c>
      <c r="W201" s="3">
        <f t="shared" si="120"/>
        <v>685</v>
      </c>
      <c r="X201" s="3">
        <v>2</v>
      </c>
      <c r="Y201" s="2">
        <f t="shared" si="91"/>
        <v>1810</v>
      </c>
      <c r="Z201" s="2">
        <f t="shared" si="157"/>
        <v>75</v>
      </c>
      <c r="AA201" s="19">
        <f t="shared" si="158"/>
        <v>4.1436464088397784</v>
      </c>
      <c r="AB201" s="3">
        <v>767</v>
      </c>
      <c r="AC201" s="3">
        <v>21</v>
      </c>
      <c r="AD201" s="2">
        <f t="shared" si="159"/>
        <v>1451</v>
      </c>
      <c r="AE201" s="2">
        <f t="shared" si="160"/>
        <v>1526</v>
      </c>
      <c r="AF201" s="2">
        <f t="shared" si="161"/>
        <v>4.9148099606815201</v>
      </c>
      <c r="AG201" s="2">
        <f t="shared" si="162"/>
        <v>1.2474155754651963</v>
      </c>
      <c r="AH201" s="3">
        <v>13748</v>
      </c>
      <c r="AI201" s="3">
        <f t="shared" si="170"/>
        <v>4608</v>
      </c>
      <c r="AJ201" s="3">
        <v>4</v>
      </c>
      <c r="AL201" s="3">
        <f t="shared" si="171"/>
        <v>3892</v>
      </c>
      <c r="AM201" s="3">
        <f t="shared" si="172"/>
        <v>4.0108769544527529</v>
      </c>
      <c r="AN201" s="3">
        <f t="shared" si="173"/>
        <v>15.538194444444445</v>
      </c>
      <c r="AO201" s="3">
        <f t="shared" si="169"/>
        <v>4.3296089385474863</v>
      </c>
      <c r="AP201" s="3">
        <f t="shared" si="174"/>
        <v>0.67274305555555558</v>
      </c>
      <c r="AQ201" s="3">
        <f t="shared" si="175"/>
        <v>14.865451388888889</v>
      </c>
      <c r="AR201" s="19">
        <f t="shared" si="164"/>
        <v>26.037613274406812</v>
      </c>
      <c r="AS201" s="22">
        <f t="shared" si="93"/>
        <v>1.0789066273925474</v>
      </c>
      <c r="AT201" s="19">
        <f t="shared" si="165"/>
        <v>387.45694802921162</v>
      </c>
      <c r="AU201" s="22">
        <f t="shared" si="102"/>
        <v>387.45694802921162</v>
      </c>
      <c r="AV201" s="2">
        <v>0.69299999999999995</v>
      </c>
      <c r="AW201" s="70">
        <f t="shared" si="146"/>
        <v>44091</v>
      </c>
      <c r="AX201" s="70">
        <f t="shared" si="146"/>
        <v>44097</v>
      </c>
      <c r="AY201" s="3">
        <v>0.97570000000000001</v>
      </c>
      <c r="AZ201" s="3">
        <v>6.1999999999999998E-3</v>
      </c>
      <c r="BA201" s="11">
        <f t="shared" si="121"/>
        <v>111.77419354838709</v>
      </c>
      <c r="BB201" s="3">
        <v>0.95520000000000005</v>
      </c>
      <c r="BC201" s="3">
        <v>5.8999999999999999E-3</v>
      </c>
      <c r="BD201" s="11">
        <f t="shared" si="122"/>
        <v>117.45762711864406</v>
      </c>
      <c r="BE201" s="6">
        <f t="shared" si="166"/>
        <v>44097</v>
      </c>
      <c r="BF201" s="2">
        <f t="shared" si="167"/>
        <v>19123</v>
      </c>
      <c r="BG201" s="2">
        <f t="shared" si="168"/>
        <v>767</v>
      </c>
    </row>
    <row r="202" spans="1:59" x14ac:dyDescent="0.25">
      <c r="B202" s="3">
        <v>9</v>
      </c>
      <c r="C202" s="3">
        <v>24</v>
      </c>
      <c r="D202" s="3">
        <v>201</v>
      </c>
      <c r="E202" s="94">
        <f t="shared" si="147"/>
        <v>44098</v>
      </c>
      <c r="F202" s="11">
        <v>3526</v>
      </c>
      <c r="J202" s="11">
        <f t="shared" si="95"/>
        <v>3526</v>
      </c>
      <c r="K202" s="3">
        <v>160</v>
      </c>
      <c r="L202" s="2">
        <f t="shared" si="154"/>
        <v>160</v>
      </c>
      <c r="N202" s="2">
        <f t="shared" si="97"/>
        <v>25625</v>
      </c>
      <c r="O202" s="11">
        <f t="shared" si="100"/>
        <v>25625</v>
      </c>
      <c r="P202" s="2">
        <f t="shared" si="98"/>
        <v>893</v>
      </c>
      <c r="R202" s="2">
        <f t="shared" si="155"/>
        <v>3.4848780487804873</v>
      </c>
      <c r="S202" s="3">
        <f t="shared" si="101"/>
        <v>3.4848780487804873</v>
      </c>
      <c r="T202" s="3">
        <v>19283</v>
      </c>
      <c r="U202" s="3">
        <v>726</v>
      </c>
      <c r="V202" s="3">
        <v>29</v>
      </c>
      <c r="W202" s="3">
        <f t="shared" si="120"/>
        <v>697</v>
      </c>
      <c r="X202" s="3">
        <v>12</v>
      </c>
      <c r="Y202" s="2">
        <f t="shared" si="91"/>
        <v>1848</v>
      </c>
      <c r="Z202" s="2">
        <f t="shared" si="157"/>
        <v>78</v>
      </c>
      <c r="AA202" s="19">
        <f t="shared" si="158"/>
        <v>4.220779220779221</v>
      </c>
      <c r="AB202" s="3">
        <v>779</v>
      </c>
      <c r="AC202" s="3">
        <v>119</v>
      </c>
      <c r="AD202" s="2">
        <f t="shared" si="159"/>
        <v>1392</v>
      </c>
      <c r="AE202" s="2">
        <f t="shared" si="160"/>
        <v>1470</v>
      </c>
      <c r="AF202" s="2">
        <f t="shared" si="161"/>
        <v>5.3061224489795915</v>
      </c>
      <c r="AG202" s="2">
        <f t="shared" si="162"/>
        <v>1.3275862068965518</v>
      </c>
      <c r="AH202" s="3">
        <v>13867</v>
      </c>
      <c r="AI202" s="3">
        <f t="shared" si="170"/>
        <v>4637</v>
      </c>
      <c r="AJ202" s="3">
        <v>13</v>
      </c>
      <c r="AL202" s="3">
        <f t="shared" si="171"/>
        <v>3911</v>
      </c>
      <c r="AM202" s="3">
        <f t="shared" si="172"/>
        <v>4.0398278276201838</v>
      </c>
      <c r="AN202" s="3">
        <f t="shared" si="173"/>
        <v>15.656674574078068</v>
      </c>
      <c r="AO202" s="3">
        <f t="shared" si="169"/>
        <v>3.9944903581267219</v>
      </c>
      <c r="AP202" s="3">
        <f t="shared" si="174"/>
        <v>0.62540435626482638</v>
      </c>
      <c r="AQ202" s="3">
        <f t="shared" si="175"/>
        <v>15.031270217813242</v>
      </c>
      <c r="AR202" s="19">
        <f t="shared" si="164"/>
        <v>26.584259298952365</v>
      </c>
      <c r="AS202" s="22">
        <f t="shared" si="93"/>
        <v>1.1220628924882492</v>
      </c>
      <c r="AT202" s="19">
        <f t="shared" si="165"/>
        <v>368.62643102578699</v>
      </c>
      <c r="AU202" s="22">
        <f t="shared" si="102"/>
        <v>368.62643102578699</v>
      </c>
      <c r="AV202" s="2">
        <v>0.69299999999999995</v>
      </c>
      <c r="AW202" s="70">
        <f t="shared" si="146"/>
        <v>44092</v>
      </c>
      <c r="AX202" s="70">
        <f t="shared" si="146"/>
        <v>44098</v>
      </c>
      <c r="AY202" s="3">
        <v>0.98080000000000001</v>
      </c>
      <c r="AZ202" s="3">
        <v>6.0000000000000001E-3</v>
      </c>
      <c r="BA202" s="11">
        <f t="shared" si="121"/>
        <v>115.49999999999999</v>
      </c>
      <c r="BB202" s="3">
        <v>0.94710000000000005</v>
      </c>
      <c r="BC202" s="3">
        <v>6.0000000000000001E-3</v>
      </c>
      <c r="BD202" s="11">
        <f t="shared" si="122"/>
        <v>115.49999999999999</v>
      </c>
      <c r="BE202" s="6">
        <f t="shared" si="166"/>
        <v>44098</v>
      </c>
      <c r="BF202" s="2">
        <f t="shared" si="167"/>
        <v>19283</v>
      </c>
      <c r="BG202" s="2">
        <f t="shared" si="168"/>
        <v>779</v>
      </c>
    </row>
    <row r="203" spans="1:59" x14ac:dyDescent="0.25">
      <c r="B203" s="3">
        <v>9</v>
      </c>
      <c r="C203" s="3">
        <v>25</v>
      </c>
      <c r="D203" s="3">
        <v>202</v>
      </c>
      <c r="E203" s="94">
        <f t="shared" si="147"/>
        <v>44099</v>
      </c>
      <c r="F203" s="11">
        <v>4859</v>
      </c>
      <c r="J203" s="11">
        <f t="shared" si="95"/>
        <v>4859</v>
      </c>
      <c r="K203" s="3">
        <v>290</v>
      </c>
      <c r="L203" s="2">
        <f t="shared" si="154"/>
        <v>290</v>
      </c>
      <c r="N203" s="2">
        <f t="shared" si="97"/>
        <v>24628</v>
      </c>
      <c r="O203" s="11">
        <f t="shared" si="100"/>
        <v>24628</v>
      </c>
      <c r="P203" s="2">
        <f t="shared" si="98"/>
        <v>1029</v>
      </c>
      <c r="R203" s="2">
        <f t="shared" si="155"/>
        <v>4.1781711872665257</v>
      </c>
      <c r="S203" s="3">
        <f t="shared" si="101"/>
        <v>4.1781711872665257</v>
      </c>
      <c r="T203" s="3">
        <v>19573</v>
      </c>
      <c r="U203" s="3">
        <v>744</v>
      </c>
      <c r="V203" s="3">
        <v>30</v>
      </c>
      <c r="W203" s="3">
        <f t="shared" si="120"/>
        <v>714</v>
      </c>
      <c r="X203" s="3">
        <v>6</v>
      </c>
      <c r="Y203" s="2">
        <f t="shared" si="91"/>
        <v>1975</v>
      </c>
      <c r="Z203" s="2">
        <f t="shared" si="157"/>
        <v>79</v>
      </c>
      <c r="AA203" s="19">
        <f t="shared" si="158"/>
        <v>4</v>
      </c>
      <c r="AB203" s="3">
        <v>785</v>
      </c>
      <c r="AC203" s="3">
        <v>146</v>
      </c>
      <c r="AD203" s="2">
        <f t="shared" si="159"/>
        <v>1394</v>
      </c>
      <c r="AE203" s="2">
        <f t="shared" si="160"/>
        <v>1473</v>
      </c>
      <c r="AF203" s="2">
        <f t="shared" si="161"/>
        <v>5.363204344874406</v>
      </c>
      <c r="AG203" s="2">
        <f t="shared" si="162"/>
        <v>1.4167862266857962</v>
      </c>
      <c r="AH203" s="3">
        <v>14013</v>
      </c>
      <c r="AI203" s="3">
        <f t="shared" si="170"/>
        <v>4775</v>
      </c>
      <c r="AJ203" s="3">
        <v>19</v>
      </c>
      <c r="AL203" s="3">
        <f t="shared" si="171"/>
        <v>4031</v>
      </c>
      <c r="AM203" s="3">
        <f t="shared" si="172"/>
        <v>4.0106268839728196</v>
      </c>
      <c r="AN203" s="3">
        <f t="shared" si="173"/>
        <v>15.581151832460732</v>
      </c>
      <c r="AO203" s="3">
        <f t="shared" si="169"/>
        <v>4.032258064516129</v>
      </c>
      <c r="AP203" s="3">
        <f t="shared" si="174"/>
        <v>0.62827225130890052</v>
      </c>
      <c r="AQ203" s="3">
        <f t="shared" si="175"/>
        <v>14.952879581151832</v>
      </c>
      <c r="AR203" s="19">
        <f t="shared" si="164"/>
        <v>28.411207854670412</v>
      </c>
      <c r="AS203" s="22">
        <f t="shared" si="93"/>
        <v>1.1364483141868165</v>
      </c>
      <c r="AT203" s="19">
        <f t="shared" si="165"/>
        <v>354.28416559231539</v>
      </c>
      <c r="AU203" s="22">
        <f t="shared" si="102"/>
        <v>354.28416559231539</v>
      </c>
      <c r="AV203" s="2">
        <v>0.69299999999999995</v>
      </c>
      <c r="AW203" s="70">
        <f t="shared" si="146"/>
        <v>44093</v>
      </c>
      <c r="AX203" s="70">
        <f t="shared" si="146"/>
        <v>44099</v>
      </c>
      <c r="AY203" s="3">
        <v>0.94220000000000004</v>
      </c>
      <c r="AZ203" s="3">
        <v>6.8999999999999999E-3</v>
      </c>
      <c r="BA203" s="11">
        <f t="shared" si="121"/>
        <v>100.43478260869564</v>
      </c>
      <c r="BB203" s="3">
        <v>0.95220000000000005</v>
      </c>
      <c r="BC203" s="3">
        <v>7.0000000000000001E-3</v>
      </c>
      <c r="BD203" s="11">
        <f t="shared" si="122"/>
        <v>98.999999999999986</v>
      </c>
      <c r="BE203" s="6">
        <f t="shared" si="166"/>
        <v>44099</v>
      </c>
      <c r="BF203" s="2">
        <f t="shared" si="167"/>
        <v>19573</v>
      </c>
      <c r="BG203" s="2">
        <f t="shared" si="168"/>
        <v>785</v>
      </c>
    </row>
    <row r="204" spans="1:59" x14ac:dyDescent="0.25">
      <c r="B204" s="3">
        <v>9</v>
      </c>
      <c r="C204" s="3">
        <v>26</v>
      </c>
      <c r="D204" s="3">
        <v>203</v>
      </c>
      <c r="E204" s="94">
        <f t="shared" si="147"/>
        <v>44100</v>
      </c>
      <c r="F204" s="11">
        <v>5047</v>
      </c>
      <c r="J204" s="11">
        <f t="shared" si="95"/>
        <v>5047</v>
      </c>
      <c r="K204" s="3">
        <v>255</v>
      </c>
      <c r="L204" s="2">
        <f t="shared" si="154"/>
        <v>255</v>
      </c>
      <c r="N204" s="2">
        <f t="shared" si="97"/>
        <v>23633</v>
      </c>
      <c r="O204" s="11">
        <f t="shared" si="100"/>
        <v>23633</v>
      </c>
      <c r="P204" s="2">
        <f t="shared" si="98"/>
        <v>1095</v>
      </c>
      <c r="R204" s="2">
        <f t="shared" si="155"/>
        <v>4.6333516692760126</v>
      </c>
      <c r="S204" s="3">
        <f t="shared" si="101"/>
        <v>4.6333516692760126</v>
      </c>
      <c r="T204" s="3">
        <v>19828</v>
      </c>
      <c r="U204" s="3">
        <v>782</v>
      </c>
      <c r="V204" s="3">
        <v>36</v>
      </c>
      <c r="W204" s="3">
        <f t="shared" si="120"/>
        <v>746</v>
      </c>
      <c r="X204" s="3">
        <v>4</v>
      </c>
      <c r="Y204" s="2">
        <f t="shared" si="91"/>
        <v>2029</v>
      </c>
      <c r="Z204" s="2">
        <f t="shared" si="157"/>
        <v>76</v>
      </c>
      <c r="AA204" s="19">
        <f t="shared" si="158"/>
        <v>3.7456875308033517</v>
      </c>
      <c r="AB204" s="3">
        <v>789</v>
      </c>
      <c r="AC204" s="3">
        <v>119</v>
      </c>
      <c r="AD204" s="2">
        <f t="shared" si="159"/>
        <v>1382</v>
      </c>
      <c r="AE204" s="2">
        <f t="shared" si="160"/>
        <v>1458</v>
      </c>
      <c r="AF204" s="2">
        <f t="shared" si="161"/>
        <v>5.2126200274348422</v>
      </c>
      <c r="AG204" s="2">
        <f t="shared" si="162"/>
        <v>1.4681620839363241</v>
      </c>
      <c r="AH204" s="3">
        <v>14132</v>
      </c>
      <c r="AI204" s="3">
        <f t="shared" si="170"/>
        <v>4907</v>
      </c>
      <c r="AJ204" s="3">
        <v>16</v>
      </c>
      <c r="AL204" s="3">
        <f t="shared" si="171"/>
        <v>4125</v>
      </c>
      <c r="AM204" s="3">
        <f t="shared" si="172"/>
        <v>3.9792213032075856</v>
      </c>
      <c r="AN204" s="3">
        <f t="shared" si="173"/>
        <v>15.936417362950886</v>
      </c>
      <c r="AO204" s="3">
        <f t="shared" si="169"/>
        <v>4.6035805626598467</v>
      </c>
      <c r="AP204" s="3">
        <f t="shared" si="174"/>
        <v>0.73364581210515589</v>
      </c>
      <c r="AQ204" s="3">
        <f t="shared" si="175"/>
        <v>15.202771550845732</v>
      </c>
      <c r="AR204" s="19">
        <f t="shared" si="164"/>
        <v>29.188020626393048</v>
      </c>
      <c r="AS204" s="22">
        <f t="shared" si="93"/>
        <v>1.0932920490911147</v>
      </c>
      <c r="AT204" s="19">
        <f t="shared" si="165"/>
        <v>339.97067100224098</v>
      </c>
      <c r="AU204" s="22">
        <f t="shared" si="102"/>
        <v>339.97067100224098</v>
      </c>
      <c r="AV204" s="2">
        <v>0.69299999999999995</v>
      </c>
      <c r="AW204" s="70">
        <f t="shared" si="146"/>
        <v>44094</v>
      </c>
      <c r="AX204" s="70">
        <f t="shared" si="146"/>
        <v>44100</v>
      </c>
      <c r="AY204" s="3">
        <v>0.9506</v>
      </c>
      <c r="AZ204" s="3">
        <v>8.6999999999999994E-3</v>
      </c>
      <c r="BA204" s="11">
        <f t="shared" si="121"/>
        <v>79.655172413793096</v>
      </c>
      <c r="BB204" s="3">
        <v>0.9718</v>
      </c>
      <c r="BC204" s="3">
        <v>7.6E-3</v>
      </c>
      <c r="BD204" s="11">
        <f t="shared" si="122"/>
        <v>91.18421052631578</v>
      </c>
      <c r="BE204" s="6">
        <f t="shared" si="166"/>
        <v>44100</v>
      </c>
      <c r="BF204" s="2">
        <f t="shared" si="167"/>
        <v>19828</v>
      </c>
      <c r="BG204" s="2">
        <f t="shared" si="168"/>
        <v>789</v>
      </c>
    </row>
    <row r="205" spans="1:59" s="46" customFormat="1" x14ac:dyDescent="0.25">
      <c r="A205" s="80" t="s">
        <v>73</v>
      </c>
      <c r="B205" s="46">
        <v>9</v>
      </c>
      <c r="C205" s="46">
        <v>27</v>
      </c>
      <c r="D205" s="46">
        <v>204</v>
      </c>
      <c r="E205" s="93">
        <f t="shared" si="147"/>
        <v>44101</v>
      </c>
      <c r="F205" s="51">
        <v>2710</v>
      </c>
      <c r="G205" s="51"/>
      <c r="H205" s="51"/>
      <c r="I205" s="51"/>
      <c r="J205" s="51">
        <f t="shared" si="95"/>
        <v>2710</v>
      </c>
      <c r="K205" s="46">
        <v>169</v>
      </c>
      <c r="L205" s="36">
        <f t="shared" si="154"/>
        <v>169</v>
      </c>
      <c r="M205" s="46">
        <v>1178</v>
      </c>
      <c r="N205" s="36">
        <f t="shared" si="97"/>
        <v>23428</v>
      </c>
      <c r="O205" s="51">
        <f t="shared" si="100"/>
        <v>23428</v>
      </c>
      <c r="P205" s="36">
        <f t="shared" si="98"/>
        <v>1178</v>
      </c>
      <c r="Q205" s="46">
        <v>34</v>
      </c>
      <c r="R205" s="36">
        <f t="shared" si="155"/>
        <v>5.0281714188150932</v>
      </c>
      <c r="S205" s="46">
        <f t="shared" si="101"/>
        <v>5.0281714188150932</v>
      </c>
      <c r="T205" s="46">
        <v>19997</v>
      </c>
      <c r="U205" s="46">
        <v>791</v>
      </c>
      <c r="V205" s="46">
        <v>36</v>
      </c>
      <c r="W205" s="46">
        <f t="shared" si="120"/>
        <v>755</v>
      </c>
      <c r="X205" s="46">
        <v>0</v>
      </c>
      <c r="Y205" s="36">
        <f t="shared" si="91"/>
        <v>2106</v>
      </c>
      <c r="Z205" s="36">
        <f t="shared" si="157"/>
        <v>72</v>
      </c>
      <c r="AA205" s="39">
        <f t="shared" si="158"/>
        <v>3.4188034188034191</v>
      </c>
      <c r="AB205" s="46">
        <v>789</v>
      </c>
      <c r="AC205" s="46">
        <v>28</v>
      </c>
      <c r="AD205" s="36">
        <f t="shared" si="159"/>
        <v>1402</v>
      </c>
      <c r="AE205" s="36">
        <f t="shared" si="160"/>
        <v>1474</v>
      </c>
      <c r="AF205" s="36">
        <f t="shared" si="161"/>
        <v>4.8846675712347354</v>
      </c>
      <c r="AG205" s="36">
        <f t="shared" si="162"/>
        <v>1.5021398002853068</v>
      </c>
      <c r="AH205" s="46">
        <v>14160</v>
      </c>
      <c r="AI205" s="46">
        <f t="shared" si="170"/>
        <v>5048</v>
      </c>
      <c r="AJ205" s="46">
        <v>6</v>
      </c>
      <c r="AL205" s="46">
        <f t="shared" si="171"/>
        <v>4257</v>
      </c>
      <c r="AM205" s="46">
        <f t="shared" si="172"/>
        <v>3.9455918387758167</v>
      </c>
      <c r="AN205" s="46">
        <f t="shared" si="173"/>
        <v>15.66957210776545</v>
      </c>
      <c r="AO205" s="46">
        <f t="shared" si="169"/>
        <v>4.5512010113780024</v>
      </c>
      <c r="AP205" s="46">
        <f t="shared" si="174"/>
        <v>0.71315372424722667</v>
      </c>
      <c r="AQ205" s="46">
        <f t="shared" si="175"/>
        <v>14.956418383518225</v>
      </c>
      <c r="AR205" s="39">
        <f t="shared" si="164"/>
        <v>30.295698097182733</v>
      </c>
      <c r="AS205" s="41">
        <f t="shared" si="93"/>
        <v>1.0357503622968456</v>
      </c>
      <c r="AT205" s="39">
        <f t="shared" si="165"/>
        <v>337.02165955403467</v>
      </c>
      <c r="AU205" s="22">
        <f t="shared" si="102"/>
        <v>337.02165955403467</v>
      </c>
      <c r="AV205" s="36">
        <v>0.69299999999999995</v>
      </c>
      <c r="AW205" s="71">
        <f t="shared" si="146"/>
        <v>44095</v>
      </c>
      <c r="AX205" s="71">
        <f t="shared" si="146"/>
        <v>44101</v>
      </c>
      <c r="AY205" s="46">
        <v>0.98080000000000001</v>
      </c>
      <c r="AZ205" s="46">
        <v>1.01E-2</v>
      </c>
      <c r="BA205" s="51">
        <f t="shared" si="121"/>
        <v>68.613861386138609</v>
      </c>
      <c r="BB205" s="46">
        <v>0.94089999999999996</v>
      </c>
      <c r="BC205" s="46">
        <v>6.8999999999999999E-3</v>
      </c>
      <c r="BD205" s="51">
        <f t="shared" si="122"/>
        <v>100.43478260869564</v>
      </c>
      <c r="BE205" s="50">
        <f t="shared" si="166"/>
        <v>44101</v>
      </c>
      <c r="BF205" s="36">
        <f t="shared" si="167"/>
        <v>19997</v>
      </c>
      <c r="BG205" s="36">
        <f t="shared" si="168"/>
        <v>789</v>
      </c>
    </row>
    <row r="206" spans="1:59" x14ac:dyDescent="0.25">
      <c r="B206" s="3">
        <v>9</v>
      </c>
      <c r="C206" s="3">
        <v>28</v>
      </c>
      <c r="D206" s="3">
        <v>205</v>
      </c>
      <c r="E206" s="94">
        <f t="shared" si="147"/>
        <v>44102</v>
      </c>
      <c r="F206" s="11">
        <v>1103</v>
      </c>
      <c r="J206" s="11">
        <f t="shared" si="95"/>
        <v>1103</v>
      </c>
      <c r="K206" s="3">
        <v>58</v>
      </c>
      <c r="L206" s="2">
        <f t="shared" si="154"/>
        <v>58</v>
      </c>
      <c r="N206" s="2">
        <f t="shared" si="97"/>
        <v>23282</v>
      </c>
      <c r="O206" s="11">
        <f t="shared" si="100"/>
        <v>23282</v>
      </c>
      <c r="P206" s="2">
        <f t="shared" si="98"/>
        <v>1192</v>
      </c>
      <c r="R206" s="2">
        <f t="shared" si="155"/>
        <v>5.1198350657160034</v>
      </c>
      <c r="S206" s="3">
        <f t="shared" si="101"/>
        <v>5.1198350657160034</v>
      </c>
      <c r="T206" s="3">
        <v>20055</v>
      </c>
      <c r="U206" s="3">
        <v>794</v>
      </c>
      <c r="V206" s="3">
        <v>41</v>
      </c>
      <c r="W206" s="3">
        <f t="shared" si="120"/>
        <v>753</v>
      </c>
      <c r="X206" s="3">
        <v>7</v>
      </c>
      <c r="Y206" s="2">
        <f t="shared" si="91"/>
        <v>2137</v>
      </c>
      <c r="Z206" s="2">
        <f t="shared" si="157"/>
        <v>76</v>
      </c>
      <c r="AA206" s="19">
        <f t="shared" si="158"/>
        <v>3.5563874590547497</v>
      </c>
      <c r="AB206" s="3">
        <v>796</v>
      </c>
      <c r="AC206" s="3">
        <v>16</v>
      </c>
      <c r="AD206" s="2">
        <f t="shared" si="159"/>
        <v>1409</v>
      </c>
      <c r="AE206" s="2">
        <f t="shared" si="160"/>
        <v>1485</v>
      </c>
      <c r="AF206" s="2">
        <f t="shared" si="161"/>
        <v>5.1178451178451176</v>
      </c>
      <c r="AG206" s="2">
        <f t="shared" si="162"/>
        <v>1.5166784953867991</v>
      </c>
      <c r="AH206" s="3">
        <v>14176</v>
      </c>
      <c r="AI206" s="3">
        <f t="shared" si="170"/>
        <v>5083</v>
      </c>
      <c r="AJ206" s="3">
        <v>2</v>
      </c>
      <c r="AL206" s="3">
        <f t="shared" si="171"/>
        <v>4289</v>
      </c>
      <c r="AM206" s="3">
        <f t="shared" si="172"/>
        <v>3.969085016205435</v>
      </c>
      <c r="AN206" s="3">
        <f t="shared" si="173"/>
        <v>15.620696439110763</v>
      </c>
      <c r="AO206" s="3">
        <f t="shared" si="169"/>
        <v>5.1637279596977326</v>
      </c>
      <c r="AP206" s="3">
        <f t="shared" si="174"/>
        <v>0.80661026952587056</v>
      </c>
      <c r="AQ206" s="3">
        <f t="shared" si="175"/>
        <v>14.814086169584892</v>
      </c>
      <c r="AR206" s="19">
        <f t="shared" si="164"/>
        <v>30.741646169838315</v>
      </c>
      <c r="AS206" s="22">
        <f t="shared" ref="AS206:AS237" si="176">(Z206/6951482)*100000</f>
        <v>1.0932920490911147</v>
      </c>
      <c r="AT206" s="19">
        <f t="shared" si="165"/>
        <v>334.92138798604384</v>
      </c>
      <c r="AU206" s="22">
        <f t="shared" si="102"/>
        <v>334.92138798604384</v>
      </c>
      <c r="AV206" s="2">
        <v>0.69299999999999995</v>
      </c>
      <c r="AW206" s="70">
        <f t="shared" si="146"/>
        <v>44096</v>
      </c>
      <c r="AX206" s="70">
        <f t="shared" si="146"/>
        <v>44102</v>
      </c>
      <c r="AY206" s="3">
        <v>0.97570000000000001</v>
      </c>
      <c r="AZ206" s="3">
        <v>9.9000000000000008E-3</v>
      </c>
      <c r="BA206" s="11">
        <f t="shared" ref="BA206:BA211" si="177">AV206/AZ206</f>
        <v>69.999999999999986</v>
      </c>
      <c r="BB206" s="3">
        <v>0.93530000000000002</v>
      </c>
      <c r="BC206" s="3">
        <v>6.7000000000000002E-3</v>
      </c>
      <c r="BD206" s="11">
        <f t="shared" ref="BD206:BD211" si="178">AV206/BC206</f>
        <v>103.43283582089551</v>
      </c>
      <c r="BE206" s="6">
        <f t="shared" si="166"/>
        <v>44102</v>
      </c>
      <c r="BF206" s="2">
        <f t="shared" si="167"/>
        <v>20055</v>
      </c>
      <c r="BG206" s="2">
        <f t="shared" si="168"/>
        <v>796</v>
      </c>
    </row>
    <row r="207" spans="1:59" x14ac:dyDescent="0.25">
      <c r="B207" s="3">
        <v>9</v>
      </c>
      <c r="C207" s="3">
        <v>29</v>
      </c>
      <c r="D207" s="3">
        <v>206</v>
      </c>
      <c r="E207" s="94">
        <f t="shared" si="147"/>
        <v>44103</v>
      </c>
      <c r="F207" s="11">
        <v>3302</v>
      </c>
      <c r="J207" s="11">
        <f t="shared" si="95"/>
        <v>3302</v>
      </c>
      <c r="K207" s="3">
        <v>216</v>
      </c>
      <c r="L207" s="2">
        <f t="shared" si="154"/>
        <v>216</v>
      </c>
      <c r="N207" s="2">
        <f t="shared" si="97"/>
        <v>23596</v>
      </c>
      <c r="O207" s="11">
        <f t="shared" si="100"/>
        <v>23596</v>
      </c>
      <c r="P207" s="2">
        <f t="shared" si="98"/>
        <v>1257</v>
      </c>
      <c r="R207" s="2">
        <f t="shared" si="155"/>
        <v>5.3271740973046278</v>
      </c>
      <c r="S207" s="3">
        <f t="shared" si="101"/>
        <v>5.3271740973046278</v>
      </c>
      <c r="T207" s="3">
        <v>20271</v>
      </c>
      <c r="U207" s="3">
        <v>780</v>
      </c>
      <c r="V207" s="3">
        <v>42</v>
      </c>
      <c r="W207" s="3">
        <f t="shared" si="120"/>
        <v>738</v>
      </c>
      <c r="X207" s="3">
        <v>11</v>
      </c>
      <c r="Y207" s="2">
        <f t="shared" ref="Y207:Y270" si="179">SUM(K194:K207)</f>
        <v>2210</v>
      </c>
      <c r="Z207" s="2">
        <f t="shared" si="157"/>
        <v>78</v>
      </c>
      <c r="AA207" s="19">
        <f t="shared" si="158"/>
        <v>3.5294117647058822</v>
      </c>
      <c r="AB207" s="3">
        <v>807</v>
      </c>
      <c r="AC207" s="3">
        <v>163</v>
      </c>
      <c r="AD207" s="2">
        <f t="shared" si="159"/>
        <v>1409</v>
      </c>
      <c r="AE207" s="2">
        <f t="shared" si="160"/>
        <v>1487</v>
      </c>
      <c r="AF207" s="2">
        <f t="shared" si="161"/>
        <v>5.2454606590450572</v>
      </c>
      <c r="AG207" s="2">
        <f t="shared" si="162"/>
        <v>1.5684882895670689</v>
      </c>
      <c r="AH207" s="3">
        <v>14339</v>
      </c>
      <c r="AI207" s="3">
        <f t="shared" si="170"/>
        <v>5125</v>
      </c>
      <c r="AJ207" s="3">
        <v>13</v>
      </c>
      <c r="AL207" s="3">
        <f t="shared" si="171"/>
        <v>4345</v>
      </c>
      <c r="AM207" s="3">
        <f t="shared" si="172"/>
        <v>3.9810566819594495</v>
      </c>
      <c r="AN207" s="3">
        <f t="shared" si="173"/>
        <v>15.219512195121951</v>
      </c>
      <c r="AO207" s="3">
        <f t="shared" si="169"/>
        <v>5.384615384615385</v>
      </c>
      <c r="AP207" s="3">
        <f t="shared" si="174"/>
        <v>0.81951219512195128</v>
      </c>
      <c r="AQ207" s="3">
        <f t="shared" si="175"/>
        <v>14.399999999999999</v>
      </c>
      <c r="AR207" s="19">
        <f t="shared" si="164"/>
        <v>31.791781953833727</v>
      </c>
      <c r="AS207" s="22">
        <f t="shared" si="176"/>
        <v>1.1220628924882492</v>
      </c>
      <c r="AT207" s="19">
        <f t="shared" si="165"/>
        <v>339.43841039939394</v>
      </c>
      <c r="AU207" s="22">
        <f t="shared" si="102"/>
        <v>339.43841039939394</v>
      </c>
      <c r="AV207" s="2">
        <v>0.69299999999999995</v>
      </c>
      <c r="AW207" s="70">
        <f t="shared" si="146"/>
        <v>44097</v>
      </c>
      <c r="AX207" s="70">
        <f t="shared" si="146"/>
        <v>44103</v>
      </c>
      <c r="AY207" s="3">
        <v>0.97409999999999997</v>
      </c>
      <c r="AZ207" s="3">
        <v>9.7999999999999997E-3</v>
      </c>
      <c r="BA207" s="11">
        <f t="shared" si="177"/>
        <v>70.714285714285708</v>
      </c>
      <c r="BB207" s="3">
        <v>0.93230000000000002</v>
      </c>
      <c r="BC207" s="3">
        <v>7.1999999999999998E-3</v>
      </c>
      <c r="BD207" s="11">
        <f t="shared" si="178"/>
        <v>96.25</v>
      </c>
      <c r="BE207" s="6">
        <f t="shared" si="166"/>
        <v>44103</v>
      </c>
      <c r="BF207" s="2">
        <f t="shared" si="167"/>
        <v>20271</v>
      </c>
      <c r="BG207" s="2">
        <f t="shared" si="168"/>
        <v>807</v>
      </c>
    </row>
    <row r="208" spans="1:59" x14ac:dyDescent="0.25">
      <c r="B208" s="3">
        <v>9</v>
      </c>
      <c r="C208" s="3">
        <v>30</v>
      </c>
      <c r="D208" s="3">
        <v>207</v>
      </c>
      <c r="E208" s="94">
        <f t="shared" si="147"/>
        <v>44104</v>
      </c>
      <c r="F208" s="11">
        <v>4736</v>
      </c>
      <c r="J208" s="11">
        <f t="shared" si="95"/>
        <v>4736</v>
      </c>
      <c r="K208" s="3">
        <v>276</v>
      </c>
      <c r="L208" s="2">
        <f t="shared" si="154"/>
        <v>276</v>
      </c>
      <c r="N208" s="2">
        <f t="shared" si="97"/>
        <v>25283</v>
      </c>
      <c r="O208" s="11">
        <f t="shared" si="100"/>
        <v>25283</v>
      </c>
      <c r="P208" s="2">
        <f t="shared" si="98"/>
        <v>1424</v>
      </c>
      <c r="R208" s="2">
        <f t="shared" si="155"/>
        <v>5.6322430091365741</v>
      </c>
      <c r="S208" s="3">
        <f t="shared" si="101"/>
        <v>5.6322430091365741</v>
      </c>
      <c r="T208" s="3">
        <v>20547</v>
      </c>
      <c r="U208" s="3">
        <v>814</v>
      </c>
      <c r="V208" s="3">
        <v>44</v>
      </c>
      <c r="W208" s="3">
        <f t="shared" si="120"/>
        <v>770</v>
      </c>
      <c r="X208" s="3">
        <v>6</v>
      </c>
      <c r="Y208" s="2">
        <f t="shared" si="179"/>
        <v>2331</v>
      </c>
      <c r="Z208" s="2">
        <f t="shared" si="157"/>
        <v>77</v>
      </c>
      <c r="AA208" s="19">
        <f t="shared" si="158"/>
        <v>3.303303303303303</v>
      </c>
      <c r="AB208" s="3">
        <v>813</v>
      </c>
      <c r="AC208" s="3">
        <v>150</v>
      </c>
      <c r="AD208" s="2">
        <f t="shared" si="159"/>
        <v>1432</v>
      </c>
      <c r="AE208" s="2">
        <f t="shared" si="160"/>
        <v>1509</v>
      </c>
      <c r="AF208" s="2">
        <f t="shared" si="161"/>
        <v>5.1027170311464545</v>
      </c>
      <c r="AG208" s="2">
        <f t="shared" si="162"/>
        <v>1.6277932960893855</v>
      </c>
      <c r="AH208" s="3">
        <v>14489</v>
      </c>
      <c r="AI208" s="3">
        <f t="shared" si="170"/>
        <v>5245</v>
      </c>
      <c r="AJ208" s="3">
        <v>11</v>
      </c>
      <c r="AL208" s="3">
        <f t="shared" si="171"/>
        <v>4431</v>
      </c>
      <c r="AM208" s="3">
        <f t="shared" si="172"/>
        <v>3.956782011972551</v>
      </c>
      <c r="AN208" s="3">
        <f t="shared" si="173"/>
        <v>15.519542421353671</v>
      </c>
      <c r="AO208" s="3">
        <f t="shared" si="169"/>
        <v>5.4054054054054053</v>
      </c>
      <c r="AP208" s="3">
        <f t="shared" si="174"/>
        <v>0.83889418493803614</v>
      </c>
      <c r="AQ208" s="3">
        <f t="shared" si="175"/>
        <v>14.680648236415633</v>
      </c>
      <c r="AR208" s="19">
        <f t="shared" si="164"/>
        <v>33.532417979360375</v>
      </c>
      <c r="AS208" s="22">
        <f t="shared" si="176"/>
        <v>1.1076774707896819</v>
      </c>
      <c r="AT208" s="19">
        <f t="shared" si="165"/>
        <v>363.706616804877</v>
      </c>
      <c r="AU208" s="22">
        <f t="shared" si="102"/>
        <v>363.706616804877</v>
      </c>
      <c r="AV208" s="2">
        <v>0.69299999999999995</v>
      </c>
      <c r="AW208" s="70">
        <f t="shared" si="146"/>
        <v>44098</v>
      </c>
      <c r="AX208" s="70">
        <f t="shared" si="146"/>
        <v>44104</v>
      </c>
      <c r="AY208" s="3">
        <v>0.97460000000000002</v>
      </c>
      <c r="AZ208" s="3">
        <v>9.7000000000000003E-3</v>
      </c>
      <c r="BA208" s="11">
        <f t="shared" si="177"/>
        <v>71.44329896907216</v>
      </c>
      <c r="BB208" s="3">
        <v>0.94120000000000004</v>
      </c>
      <c r="BC208" s="3">
        <v>8.8999999999999999E-3</v>
      </c>
      <c r="BD208" s="11">
        <f t="shared" si="178"/>
        <v>77.865168539325836</v>
      </c>
      <c r="BE208" s="6">
        <f t="shared" si="166"/>
        <v>44104</v>
      </c>
      <c r="BF208" s="2">
        <f t="shared" si="167"/>
        <v>20547</v>
      </c>
      <c r="BG208" s="2">
        <f t="shared" si="168"/>
        <v>813</v>
      </c>
    </row>
    <row r="209" spans="1:59" x14ac:dyDescent="0.25">
      <c r="B209" s="3">
        <v>10</v>
      </c>
      <c r="C209" s="3">
        <v>1</v>
      </c>
      <c r="D209" s="3">
        <v>208</v>
      </c>
      <c r="E209" s="94">
        <f t="shared" ref="E209:E272" si="180">E208+1</f>
        <v>44105</v>
      </c>
      <c r="F209" s="11">
        <v>4943</v>
      </c>
      <c r="J209" s="11">
        <f t="shared" si="95"/>
        <v>4943</v>
      </c>
      <c r="K209" s="3">
        <v>286</v>
      </c>
      <c r="L209" s="2">
        <f t="shared" si="154"/>
        <v>286</v>
      </c>
      <c r="N209" s="2">
        <f t="shared" si="97"/>
        <v>26700</v>
      </c>
      <c r="O209" s="11">
        <f t="shared" si="100"/>
        <v>26700</v>
      </c>
      <c r="P209" s="2">
        <f t="shared" si="98"/>
        <v>1550</v>
      </c>
      <c r="R209" s="2">
        <f t="shared" si="155"/>
        <v>5.8052434456928843</v>
      </c>
      <c r="S209" s="3">
        <f t="shared" si="101"/>
        <v>5.8052434456928843</v>
      </c>
      <c r="T209" s="3">
        <v>20833</v>
      </c>
      <c r="U209" s="3">
        <v>837</v>
      </c>
      <c r="V209" s="3">
        <v>44</v>
      </c>
      <c r="W209" s="3">
        <f t="shared" si="120"/>
        <v>793</v>
      </c>
      <c r="X209" s="3">
        <v>12</v>
      </c>
      <c r="Y209" s="2">
        <f t="shared" si="179"/>
        <v>2443</v>
      </c>
      <c r="Z209" s="2">
        <f t="shared" si="157"/>
        <v>86</v>
      </c>
      <c r="AA209" s="19">
        <f t="shared" si="158"/>
        <v>3.5202619729840361</v>
      </c>
      <c r="AB209" s="3">
        <v>825</v>
      </c>
      <c r="AC209" s="3">
        <v>145</v>
      </c>
      <c r="AD209" s="2">
        <f t="shared" si="159"/>
        <v>1393</v>
      </c>
      <c r="AE209" s="2">
        <f t="shared" si="160"/>
        <v>1479</v>
      </c>
      <c r="AF209" s="2">
        <f t="shared" si="161"/>
        <v>5.8147396889790395</v>
      </c>
      <c r="AG209" s="2">
        <f t="shared" si="162"/>
        <v>1.7537688442211055</v>
      </c>
      <c r="AH209" s="3">
        <v>14634</v>
      </c>
      <c r="AI209" s="3">
        <f t="shared" si="170"/>
        <v>5374</v>
      </c>
      <c r="AJ209" s="3">
        <v>9</v>
      </c>
      <c r="AL209" s="3">
        <f t="shared" si="171"/>
        <v>4537</v>
      </c>
      <c r="AM209" s="3">
        <f t="shared" si="172"/>
        <v>3.9600633610137761</v>
      </c>
      <c r="AN209" s="3">
        <f t="shared" si="173"/>
        <v>15.574990695943431</v>
      </c>
      <c r="AO209" s="3">
        <f t="shared" si="169"/>
        <v>5.2568697729988054</v>
      </c>
      <c r="AP209" s="3">
        <f t="shared" si="174"/>
        <v>0.81875697804242653</v>
      </c>
      <c r="AQ209" s="3">
        <f t="shared" si="175"/>
        <v>14.756233717901004</v>
      </c>
      <c r="AR209" s="19">
        <f t="shared" si="164"/>
        <v>35.143585209599912</v>
      </c>
      <c r="AS209" s="22">
        <f t="shared" si="176"/>
        <v>1.2371462660767876</v>
      </c>
      <c r="AT209" s="19">
        <f t="shared" si="165"/>
        <v>384.0907593517469</v>
      </c>
      <c r="AU209" s="22">
        <f t="shared" si="102"/>
        <v>384.0907593517469</v>
      </c>
      <c r="AV209" s="2">
        <v>0.69299999999999995</v>
      </c>
      <c r="AW209" s="70">
        <f t="shared" si="146"/>
        <v>44099</v>
      </c>
      <c r="AX209" s="70">
        <f t="shared" si="146"/>
        <v>44105</v>
      </c>
      <c r="AY209" s="3">
        <v>0.97460000000000002</v>
      </c>
      <c r="AZ209" s="3">
        <v>9.7000000000000003E-3</v>
      </c>
      <c r="BA209" s="11">
        <f t="shared" si="177"/>
        <v>71.44329896907216</v>
      </c>
      <c r="BB209" s="3">
        <v>0.93569999999999998</v>
      </c>
      <c r="BC209" s="3">
        <v>8.3000000000000001E-3</v>
      </c>
      <c r="BD209" s="11">
        <f t="shared" si="178"/>
        <v>83.493975903614455</v>
      </c>
      <c r="BE209" s="6">
        <f t="shared" si="166"/>
        <v>44105</v>
      </c>
      <c r="BF209" s="2">
        <f t="shared" si="167"/>
        <v>20833</v>
      </c>
      <c r="BG209" s="2">
        <f t="shared" si="168"/>
        <v>825</v>
      </c>
    </row>
    <row r="210" spans="1:59" x14ac:dyDescent="0.25">
      <c r="B210" s="3">
        <v>10</v>
      </c>
      <c r="C210" s="3">
        <v>2</v>
      </c>
      <c r="D210" s="3">
        <v>209</v>
      </c>
      <c r="E210" s="94">
        <f t="shared" si="180"/>
        <v>44106</v>
      </c>
      <c r="F210" s="11">
        <v>4843</v>
      </c>
      <c r="J210" s="11">
        <f t="shared" si="95"/>
        <v>4843</v>
      </c>
      <c r="K210" s="3">
        <v>263</v>
      </c>
      <c r="L210" s="2">
        <f t="shared" si="154"/>
        <v>263</v>
      </c>
      <c r="N210" s="2">
        <f t="shared" si="97"/>
        <v>26684</v>
      </c>
      <c r="O210" s="11">
        <f t="shared" si="100"/>
        <v>26684</v>
      </c>
      <c r="P210" s="2">
        <f t="shared" si="98"/>
        <v>1523</v>
      </c>
      <c r="R210" s="2">
        <f t="shared" si="155"/>
        <v>5.7075400989356924</v>
      </c>
      <c r="S210" s="3">
        <f t="shared" si="101"/>
        <v>5.7075400989356924</v>
      </c>
      <c r="T210" s="3">
        <v>21096</v>
      </c>
      <c r="U210" s="3">
        <v>857</v>
      </c>
      <c r="V210" s="3">
        <v>47</v>
      </c>
      <c r="W210" s="3">
        <f t="shared" si="120"/>
        <v>810</v>
      </c>
      <c r="X210" s="3">
        <v>7</v>
      </c>
      <c r="Y210" s="2">
        <f t="shared" si="179"/>
        <v>2552</v>
      </c>
      <c r="Z210" s="2">
        <f t="shared" si="157"/>
        <v>83</v>
      </c>
      <c r="AA210" s="19">
        <f t="shared" si="158"/>
        <v>3.2523510971786838</v>
      </c>
      <c r="AB210" s="3">
        <v>832</v>
      </c>
      <c r="AC210" s="3">
        <v>153</v>
      </c>
      <c r="AD210" s="2">
        <f t="shared" si="159"/>
        <v>1396</v>
      </c>
      <c r="AE210" s="2">
        <f t="shared" si="160"/>
        <v>1479</v>
      </c>
      <c r="AF210" s="2">
        <f t="shared" si="161"/>
        <v>5.6118999323867476</v>
      </c>
      <c r="AG210" s="2">
        <f t="shared" si="162"/>
        <v>1.8280802292263609</v>
      </c>
      <c r="AH210" s="3">
        <v>14787</v>
      </c>
      <c r="AI210" s="3">
        <f t="shared" si="170"/>
        <v>5477</v>
      </c>
      <c r="AJ210" s="3">
        <v>13</v>
      </c>
      <c r="AL210" s="3">
        <f t="shared" si="171"/>
        <v>4620</v>
      </c>
      <c r="AM210" s="3">
        <f t="shared" si="172"/>
        <v>3.9438756162305655</v>
      </c>
      <c r="AN210" s="3">
        <f t="shared" si="173"/>
        <v>15.647252145335036</v>
      </c>
      <c r="AO210" s="3">
        <f t="shared" si="169"/>
        <v>5.4842473745624272</v>
      </c>
      <c r="AP210" s="3">
        <f t="shared" si="174"/>
        <v>0.85813401497169994</v>
      </c>
      <c r="AQ210" s="3">
        <f t="shared" si="175"/>
        <v>14.789118130363338</v>
      </c>
      <c r="AR210" s="19">
        <f t="shared" si="164"/>
        <v>36.711596174743747</v>
      </c>
      <c r="AS210" s="22">
        <f t="shared" si="176"/>
        <v>1.1939900009810858</v>
      </c>
      <c r="AT210" s="19">
        <f t="shared" si="165"/>
        <v>383.86059260456977</v>
      </c>
      <c r="AU210" s="22">
        <f t="shared" si="102"/>
        <v>383.86059260456977</v>
      </c>
      <c r="AV210" s="2">
        <v>0.69299999999999995</v>
      </c>
      <c r="AW210" s="70">
        <f t="shared" si="146"/>
        <v>44100</v>
      </c>
      <c r="AX210" s="70">
        <f t="shared" si="146"/>
        <v>44106</v>
      </c>
      <c r="AY210" s="3">
        <v>0.97</v>
      </c>
      <c r="AZ210" s="3">
        <v>1.04E-2</v>
      </c>
      <c r="BA210" s="11">
        <f t="shared" si="177"/>
        <v>66.634615384615387</v>
      </c>
      <c r="BB210" s="3">
        <v>0.96899999999999997</v>
      </c>
      <c r="BC210" s="3">
        <v>9.7999999999999997E-3</v>
      </c>
      <c r="BD210" s="11">
        <f t="shared" si="178"/>
        <v>70.714285714285708</v>
      </c>
      <c r="BE210" s="6">
        <f t="shared" si="166"/>
        <v>44106</v>
      </c>
      <c r="BF210" s="2">
        <f t="shared" si="167"/>
        <v>21096</v>
      </c>
      <c r="BG210" s="2">
        <f t="shared" si="168"/>
        <v>832</v>
      </c>
    </row>
    <row r="211" spans="1:59" x14ac:dyDescent="0.25">
      <c r="B211" s="3">
        <v>10</v>
      </c>
      <c r="C211" s="3">
        <v>3</v>
      </c>
      <c r="D211" s="3">
        <v>210</v>
      </c>
      <c r="E211" s="94">
        <f t="shared" si="180"/>
        <v>44107</v>
      </c>
      <c r="F211" s="11">
        <v>4820</v>
      </c>
      <c r="J211" s="11">
        <f t="shared" ref="J211:J274" si="181">SUM(F211+G211)</f>
        <v>4820</v>
      </c>
      <c r="K211" s="3">
        <v>240</v>
      </c>
      <c r="L211" s="2">
        <f t="shared" si="154"/>
        <v>240</v>
      </c>
      <c r="N211" s="2">
        <f t="shared" si="97"/>
        <v>26457</v>
      </c>
      <c r="O211" s="11">
        <f t="shared" si="100"/>
        <v>26457</v>
      </c>
      <c r="P211" s="2">
        <f t="shared" si="98"/>
        <v>1508</v>
      </c>
      <c r="R211" s="2">
        <f t="shared" si="155"/>
        <v>5.6998147938163806</v>
      </c>
      <c r="S211" s="3">
        <f t="shared" si="101"/>
        <v>5.6998147938163806</v>
      </c>
      <c r="T211" s="3">
        <v>21336</v>
      </c>
      <c r="U211" s="3">
        <v>887</v>
      </c>
      <c r="V211" s="3">
        <v>50</v>
      </c>
      <c r="W211" s="3">
        <f t="shared" si="120"/>
        <v>837</v>
      </c>
      <c r="X211" s="3">
        <v>6</v>
      </c>
      <c r="Y211" s="2">
        <f t="shared" si="179"/>
        <v>2603</v>
      </c>
      <c r="Z211" s="2">
        <f t="shared" si="157"/>
        <v>85</v>
      </c>
      <c r="AA211" s="19">
        <f t="shared" si="158"/>
        <v>3.2654629273914715</v>
      </c>
      <c r="AB211" s="3">
        <v>838</v>
      </c>
      <c r="AC211" s="3">
        <v>152</v>
      </c>
      <c r="AD211" s="2">
        <f t="shared" si="159"/>
        <v>1429</v>
      </c>
      <c r="AE211" s="2">
        <f t="shared" si="160"/>
        <v>1514</v>
      </c>
      <c r="AF211" s="2">
        <f t="shared" si="161"/>
        <v>5.6142668428005287</v>
      </c>
      <c r="AG211" s="2">
        <f t="shared" si="162"/>
        <v>1.8215535339398181</v>
      </c>
      <c r="AH211" s="3">
        <v>14939</v>
      </c>
      <c r="AI211" s="3">
        <f t="shared" si="170"/>
        <v>5559</v>
      </c>
      <c r="AJ211" s="3">
        <v>21</v>
      </c>
      <c r="AL211" s="3">
        <f t="shared" si="171"/>
        <v>4672</v>
      </c>
      <c r="AM211" s="3">
        <f t="shared" si="172"/>
        <v>3.927634045744282</v>
      </c>
      <c r="AN211" s="3">
        <f t="shared" si="173"/>
        <v>15.956107213527613</v>
      </c>
      <c r="AO211" s="3">
        <f t="shared" si="169"/>
        <v>5.636978579481398</v>
      </c>
      <c r="AP211" s="3">
        <f t="shared" si="174"/>
        <v>0.89944234574563764</v>
      </c>
      <c r="AQ211" s="3">
        <f t="shared" si="175"/>
        <v>15.056664867781974</v>
      </c>
      <c r="AR211" s="19">
        <f t="shared" si="164"/>
        <v>37.445252681370675</v>
      </c>
      <c r="AS211" s="22">
        <f t="shared" si="176"/>
        <v>1.2227608443782205</v>
      </c>
      <c r="AT211" s="19">
        <f t="shared" si="165"/>
        <v>380.59510187899502</v>
      </c>
      <c r="AU211" s="22">
        <f t="shared" si="102"/>
        <v>380.59510187899502</v>
      </c>
      <c r="AV211" s="2">
        <v>0.69299999999999995</v>
      </c>
      <c r="AW211" s="70">
        <f t="shared" si="146"/>
        <v>44101</v>
      </c>
      <c r="AX211" s="70">
        <f t="shared" si="146"/>
        <v>44107</v>
      </c>
      <c r="AY211" s="3">
        <v>0.98350000000000004</v>
      </c>
      <c r="AZ211" s="3">
        <v>1.1900000000000001E-2</v>
      </c>
      <c r="BA211" s="11">
        <f t="shared" si="177"/>
        <v>58.235294117647051</v>
      </c>
      <c r="BB211" s="3">
        <v>0.99390000000000001</v>
      </c>
      <c r="BC211" s="3">
        <v>1.04E-2</v>
      </c>
      <c r="BD211" s="11">
        <f t="shared" si="178"/>
        <v>66.634615384615387</v>
      </c>
      <c r="BE211" s="6">
        <f t="shared" si="166"/>
        <v>44107</v>
      </c>
      <c r="BF211" s="2">
        <f t="shared" si="167"/>
        <v>21336</v>
      </c>
      <c r="BG211" s="2">
        <f t="shared" si="168"/>
        <v>838</v>
      </c>
    </row>
    <row r="212" spans="1:59" s="46" customFormat="1" x14ac:dyDescent="0.25">
      <c r="A212" s="82" t="s">
        <v>75</v>
      </c>
      <c r="B212" s="46">
        <v>10</v>
      </c>
      <c r="C212" s="46">
        <v>4</v>
      </c>
      <c r="D212" s="46">
        <v>211</v>
      </c>
      <c r="E212" s="93">
        <f t="shared" si="180"/>
        <v>44108</v>
      </c>
      <c r="F212" s="51">
        <v>2843</v>
      </c>
      <c r="G212" s="51"/>
      <c r="H212" s="51"/>
      <c r="I212" s="51"/>
      <c r="J212" s="51">
        <f t="shared" si="181"/>
        <v>2843</v>
      </c>
      <c r="K212" s="46">
        <v>182</v>
      </c>
      <c r="L212" s="36">
        <f t="shared" si="154"/>
        <v>182</v>
      </c>
      <c r="M212" s="46">
        <v>1521</v>
      </c>
      <c r="N212" s="36">
        <f t="shared" si="97"/>
        <v>26590</v>
      </c>
      <c r="O212" s="51">
        <f t="shared" si="100"/>
        <v>26590</v>
      </c>
      <c r="P212" s="36">
        <f t="shared" si="98"/>
        <v>1521</v>
      </c>
      <c r="Q212" s="46">
        <v>52</v>
      </c>
      <c r="R212" s="36">
        <f t="shared" si="155"/>
        <v>5.720195562241444</v>
      </c>
      <c r="S212" s="46">
        <f t="shared" si="101"/>
        <v>5.720195562241444</v>
      </c>
      <c r="T212" s="46">
        <v>21518</v>
      </c>
      <c r="U212" s="46">
        <v>912</v>
      </c>
      <c r="V212" s="46">
        <v>54</v>
      </c>
      <c r="W212" s="46">
        <f t="shared" si="120"/>
        <v>858</v>
      </c>
      <c r="X212" s="46">
        <v>3</v>
      </c>
      <c r="Y212" s="36">
        <f t="shared" si="179"/>
        <v>2699</v>
      </c>
      <c r="Z212" s="36">
        <f t="shared" si="157"/>
        <v>86</v>
      </c>
      <c r="AA212" s="39">
        <f t="shared" si="158"/>
        <v>3.1863653204890698</v>
      </c>
      <c r="AB212" s="46">
        <v>841</v>
      </c>
      <c r="AC212" s="46">
        <v>45</v>
      </c>
      <c r="AD212" s="36">
        <f t="shared" si="159"/>
        <v>1426</v>
      </c>
      <c r="AE212" s="36">
        <f t="shared" si="160"/>
        <v>1512</v>
      </c>
      <c r="AF212" s="36">
        <f t="shared" si="161"/>
        <v>5.6878306878306875</v>
      </c>
      <c r="AG212" s="36">
        <f t="shared" si="162"/>
        <v>1.8927068723702665</v>
      </c>
      <c r="AH212" s="46">
        <v>14984</v>
      </c>
      <c r="AI212" s="46">
        <f t="shared" si="170"/>
        <v>5693</v>
      </c>
      <c r="AJ212" s="46">
        <v>1</v>
      </c>
      <c r="AL212" s="46">
        <f t="shared" si="171"/>
        <v>4781</v>
      </c>
      <c r="AM212" s="46">
        <f t="shared" si="172"/>
        <v>3.9083557951482479</v>
      </c>
      <c r="AN212" s="46">
        <f t="shared" si="173"/>
        <v>16.019673282979095</v>
      </c>
      <c r="AO212" s="46">
        <f t="shared" si="169"/>
        <v>5.9210526315789469</v>
      </c>
      <c r="AP212" s="46">
        <f t="shared" si="174"/>
        <v>0.94853328649218349</v>
      </c>
      <c r="AQ212" s="46">
        <f t="shared" si="175"/>
        <v>15.071139996486913</v>
      </c>
      <c r="AR212" s="39">
        <f t="shared" si="164"/>
        <v>38.82625316443314</v>
      </c>
      <c r="AS212" s="41">
        <f t="shared" si="176"/>
        <v>1.2371462660767876</v>
      </c>
      <c r="AT212" s="39">
        <f t="shared" si="165"/>
        <v>382.50836296490445</v>
      </c>
      <c r="AU212" s="22">
        <f t="shared" si="102"/>
        <v>382.50836296490445</v>
      </c>
      <c r="AV212" s="36"/>
      <c r="AW212" s="71"/>
      <c r="AX212" s="71"/>
      <c r="BA212" s="51"/>
      <c r="BD212" s="51"/>
      <c r="BE212" s="50">
        <f t="shared" si="166"/>
        <v>44108</v>
      </c>
      <c r="BF212" s="36">
        <f t="shared" si="167"/>
        <v>21518</v>
      </c>
      <c r="BG212" s="36">
        <f t="shared" si="168"/>
        <v>841</v>
      </c>
    </row>
    <row r="213" spans="1:59" x14ac:dyDescent="0.25">
      <c r="B213" s="3">
        <v>10</v>
      </c>
      <c r="C213" s="3">
        <v>5</v>
      </c>
      <c r="D213" s="3">
        <v>212</v>
      </c>
      <c r="E213" s="94">
        <f t="shared" si="180"/>
        <v>44109</v>
      </c>
      <c r="F213" s="11">
        <v>1278</v>
      </c>
      <c r="J213" s="11">
        <f t="shared" si="181"/>
        <v>1278</v>
      </c>
      <c r="K213" s="3">
        <v>69</v>
      </c>
      <c r="L213" s="2">
        <f t="shared" ref="L213:L218" si="182">T213-T212</f>
        <v>69</v>
      </c>
      <c r="N213" s="2">
        <f t="shared" si="97"/>
        <v>26765</v>
      </c>
      <c r="O213" s="11">
        <f t="shared" si="100"/>
        <v>26765</v>
      </c>
      <c r="P213" s="2">
        <f t="shared" si="98"/>
        <v>1532</v>
      </c>
      <c r="R213" s="2">
        <f t="shared" ref="R213:R218" si="183">(P213/N213)*100</f>
        <v>5.7238931440313845</v>
      </c>
      <c r="S213" s="3">
        <f t="shared" si="101"/>
        <v>5.7238931440313845</v>
      </c>
      <c r="T213" s="3">
        <v>21587</v>
      </c>
      <c r="U213" s="3">
        <v>917</v>
      </c>
      <c r="V213" s="3">
        <v>56</v>
      </c>
      <c r="W213" s="3">
        <f t="shared" si="120"/>
        <v>861</v>
      </c>
      <c r="X213" s="3">
        <v>3</v>
      </c>
      <c r="Y213" s="2">
        <f t="shared" si="179"/>
        <v>2724</v>
      </c>
      <c r="Z213" s="2">
        <f t="shared" si="157"/>
        <v>83</v>
      </c>
      <c r="AA213" s="19">
        <f t="shared" si="158"/>
        <v>3.0469897209985315</v>
      </c>
      <c r="AB213" s="3">
        <v>844</v>
      </c>
      <c r="AC213" s="3">
        <v>30</v>
      </c>
      <c r="AD213" s="2">
        <f t="shared" si="159"/>
        <v>1434</v>
      </c>
      <c r="AE213" s="2">
        <f t="shared" si="160"/>
        <v>1517</v>
      </c>
      <c r="AF213" s="2">
        <f t="shared" si="161"/>
        <v>5.4713249835201054</v>
      </c>
      <c r="AG213" s="2">
        <f t="shared" si="162"/>
        <v>1.899581589958159</v>
      </c>
      <c r="AH213" s="3">
        <v>15014</v>
      </c>
      <c r="AI213" s="3">
        <f t="shared" si="170"/>
        <v>5729</v>
      </c>
      <c r="AJ213" s="3">
        <v>1</v>
      </c>
      <c r="AL213" s="3">
        <f t="shared" si="171"/>
        <v>4812</v>
      </c>
      <c r="AM213" s="3">
        <f t="shared" si="172"/>
        <v>3.9097605040070413</v>
      </c>
      <c r="AN213" s="3">
        <f t="shared" si="173"/>
        <v>16.006283819165649</v>
      </c>
      <c r="AO213" s="3">
        <f t="shared" si="169"/>
        <v>6.1068702290076331</v>
      </c>
      <c r="AP213" s="3">
        <f t="shared" si="174"/>
        <v>0.97748298132309308</v>
      </c>
      <c r="AQ213" s="3">
        <f t="shared" si="175"/>
        <v>15.028800837842555</v>
      </c>
      <c r="AR213" s="19">
        <f t="shared" si="164"/>
        <v>39.185888706897323</v>
      </c>
      <c r="AS213" s="22">
        <f t="shared" si="176"/>
        <v>1.1939900009810858</v>
      </c>
      <c r="AT213" s="19">
        <f t="shared" ref="AT213:AT218" si="184">(N213/6951482)*100000</f>
        <v>385.02581176215375</v>
      </c>
      <c r="AU213" s="22">
        <f t="shared" si="102"/>
        <v>385.02581176215375</v>
      </c>
      <c r="AV213" s="2"/>
      <c r="AW213" s="70"/>
      <c r="AX213" s="70"/>
      <c r="BE213" s="6">
        <f t="shared" si="166"/>
        <v>44109</v>
      </c>
      <c r="BF213" s="2">
        <f t="shared" si="167"/>
        <v>21587</v>
      </c>
      <c r="BG213" s="2">
        <f t="shared" si="168"/>
        <v>844</v>
      </c>
    </row>
    <row r="214" spans="1:59" x14ac:dyDescent="0.25">
      <c r="B214" s="3">
        <v>10</v>
      </c>
      <c r="C214" s="3">
        <v>6</v>
      </c>
      <c r="D214" s="3">
        <v>213</v>
      </c>
      <c r="E214" s="94">
        <f t="shared" si="180"/>
        <v>44110</v>
      </c>
      <c r="F214" s="11">
        <v>3713</v>
      </c>
      <c r="J214" s="11">
        <f t="shared" si="181"/>
        <v>3713</v>
      </c>
      <c r="K214" s="3">
        <v>283</v>
      </c>
      <c r="L214" s="2">
        <f t="shared" si="182"/>
        <v>283</v>
      </c>
      <c r="N214" s="2">
        <f t="shared" si="97"/>
        <v>27176</v>
      </c>
      <c r="O214" s="11">
        <f t="shared" si="100"/>
        <v>27176</v>
      </c>
      <c r="P214" s="2">
        <f t="shared" si="98"/>
        <v>1599</v>
      </c>
      <c r="R214" s="2">
        <f t="shared" si="183"/>
        <v>5.8838681189284658</v>
      </c>
      <c r="S214" s="3">
        <f t="shared" si="101"/>
        <v>5.8838681189284658</v>
      </c>
      <c r="T214" s="3">
        <v>21870</v>
      </c>
      <c r="U214" s="3">
        <v>930</v>
      </c>
      <c r="V214" s="3">
        <v>59</v>
      </c>
      <c r="W214" s="3">
        <f t="shared" si="120"/>
        <v>871</v>
      </c>
      <c r="X214" s="3">
        <v>10</v>
      </c>
      <c r="Y214" s="2">
        <f t="shared" si="179"/>
        <v>2856</v>
      </c>
      <c r="Z214" s="2">
        <f t="shared" si="157"/>
        <v>89</v>
      </c>
      <c r="AA214" s="19">
        <f t="shared" si="158"/>
        <v>3.1162464985994398</v>
      </c>
      <c r="AB214" s="3">
        <v>854</v>
      </c>
      <c r="AC214" s="3">
        <v>165</v>
      </c>
      <c r="AD214" s="2">
        <f t="shared" si="159"/>
        <v>1452</v>
      </c>
      <c r="AE214" s="2">
        <f t="shared" si="160"/>
        <v>1541</v>
      </c>
      <c r="AF214" s="2">
        <f t="shared" si="161"/>
        <v>5.7754704737183644</v>
      </c>
      <c r="AG214" s="2">
        <f t="shared" si="162"/>
        <v>1.9669421487603307</v>
      </c>
      <c r="AH214" s="3">
        <v>15179</v>
      </c>
      <c r="AI214" s="3">
        <f t="shared" si="170"/>
        <v>5837</v>
      </c>
      <c r="AJ214" s="3">
        <v>14</v>
      </c>
      <c r="AL214" s="3">
        <f t="shared" si="171"/>
        <v>4907</v>
      </c>
      <c r="AM214" s="3">
        <f t="shared" si="172"/>
        <v>3.9048925468678553</v>
      </c>
      <c r="AN214" s="3">
        <f t="shared" si="173"/>
        <v>15.932842213465822</v>
      </c>
      <c r="AO214" s="3">
        <f t="shared" si="169"/>
        <v>6.3440860215053769</v>
      </c>
      <c r="AP214" s="3">
        <f t="shared" si="174"/>
        <v>1.0107932156929929</v>
      </c>
      <c r="AQ214" s="3">
        <f t="shared" si="175"/>
        <v>14.92204899777283</v>
      </c>
      <c r="AR214" s="19">
        <f t="shared" si="164"/>
        <v>41.084764371108207</v>
      </c>
      <c r="AS214" s="22">
        <f t="shared" si="176"/>
        <v>1.2803025311724896</v>
      </c>
      <c r="AT214" s="19">
        <f t="shared" si="184"/>
        <v>390.9382200802649</v>
      </c>
      <c r="AU214" s="22">
        <f t="shared" si="102"/>
        <v>390.9382200802649</v>
      </c>
      <c r="AV214" s="2"/>
      <c r="AW214" s="70"/>
      <c r="AX214" s="70"/>
      <c r="BE214" s="6">
        <f t="shared" si="166"/>
        <v>44110</v>
      </c>
      <c r="BF214" s="2">
        <f t="shared" si="167"/>
        <v>21870</v>
      </c>
      <c r="BG214" s="2">
        <f t="shared" si="168"/>
        <v>854</v>
      </c>
    </row>
    <row r="215" spans="1:59" x14ac:dyDescent="0.25">
      <c r="B215" s="3">
        <v>10</v>
      </c>
      <c r="C215" s="3">
        <v>7</v>
      </c>
      <c r="D215" s="3">
        <v>214</v>
      </c>
      <c r="E215" s="94">
        <f t="shared" si="180"/>
        <v>44111</v>
      </c>
      <c r="F215" s="11">
        <v>5431</v>
      </c>
      <c r="J215" s="11">
        <f t="shared" si="181"/>
        <v>5431</v>
      </c>
      <c r="K215" s="3">
        <v>436</v>
      </c>
      <c r="L215" s="2">
        <f t="shared" si="182"/>
        <v>436</v>
      </c>
      <c r="N215" s="2">
        <f t="shared" si="97"/>
        <v>27871</v>
      </c>
      <c r="O215" s="11">
        <f t="shared" si="100"/>
        <v>27871</v>
      </c>
      <c r="P215" s="2">
        <f t="shared" si="98"/>
        <v>1759</v>
      </c>
      <c r="R215" s="2">
        <f t="shared" si="183"/>
        <v>6.311219547199598</v>
      </c>
      <c r="S215" s="3">
        <f t="shared" si="101"/>
        <v>6.311219547199598</v>
      </c>
      <c r="T215" s="3">
        <v>22306</v>
      </c>
      <c r="U215" s="3">
        <v>971</v>
      </c>
      <c r="V215" s="3">
        <v>57</v>
      </c>
      <c r="W215" s="3">
        <f t="shared" si="120"/>
        <v>914</v>
      </c>
      <c r="X215" s="3">
        <v>8</v>
      </c>
      <c r="Y215" s="2">
        <f t="shared" si="179"/>
        <v>3183</v>
      </c>
      <c r="Z215" s="2">
        <f t="shared" si="157"/>
        <v>95</v>
      </c>
      <c r="AA215" s="19">
        <f t="shared" si="158"/>
        <v>2.9846057178762173</v>
      </c>
      <c r="AB215" s="3">
        <v>862</v>
      </c>
      <c r="AC215" s="3">
        <v>131</v>
      </c>
      <c r="AD215" s="2">
        <f t="shared" si="159"/>
        <v>1562</v>
      </c>
      <c r="AE215" s="2">
        <f t="shared" si="160"/>
        <v>1657</v>
      </c>
      <c r="AF215" s="2">
        <f t="shared" si="161"/>
        <v>5.733252866626434</v>
      </c>
      <c r="AG215" s="2">
        <f t="shared" si="162"/>
        <v>2.0377720870678617</v>
      </c>
      <c r="AH215" s="3">
        <v>15310</v>
      </c>
      <c r="AI215" s="3">
        <f t="shared" si="170"/>
        <v>6134</v>
      </c>
      <c r="AJ215" s="3">
        <v>35</v>
      </c>
      <c r="AL215" s="3">
        <f t="shared" si="171"/>
        <v>5163</v>
      </c>
      <c r="AM215" s="3">
        <f t="shared" si="172"/>
        <v>3.8644310947727072</v>
      </c>
      <c r="AN215" s="3">
        <f t="shared" si="173"/>
        <v>15.829801108575156</v>
      </c>
      <c r="AO215" s="3">
        <f t="shared" si="169"/>
        <v>5.8702368692070035</v>
      </c>
      <c r="AP215" s="3">
        <f t="shared" si="174"/>
        <v>0.9292468209977176</v>
      </c>
      <c r="AQ215" s="3">
        <f t="shared" si="175"/>
        <v>14.900554287577435</v>
      </c>
      <c r="AR215" s="19">
        <f t="shared" si="164"/>
        <v>45.78879726653971</v>
      </c>
      <c r="AS215" s="22">
        <f t="shared" si="176"/>
        <v>1.3666150613638934</v>
      </c>
      <c r="AT215" s="19">
        <f t="shared" si="184"/>
        <v>400.93608816076915</v>
      </c>
      <c r="AU215" s="22">
        <f t="shared" si="102"/>
        <v>400.93608816076915</v>
      </c>
      <c r="AV215" s="2"/>
      <c r="AW215" s="70"/>
      <c r="AX215" s="70"/>
      <c r="BE215" s="6">
        <f t="shared" si="166"/>
        <v>44111</v>
      </c>
      <c r="BF215" s="2">
        <f t="shared" si="167"/>
        <v>22306</v>
      </c>
      <c r="BG215" s="2">
        <f t="shared" si="168"/>
        <v>862</v>
      </c>
    </row>
    <row r="216" spans="1:59" x14ac:dyDescent="0.25">
      <c r="B216" s="3">
        <v>10</v>
      </c>
      <c r="C216" s="3">
        <v>8</v>
      </c>
      <c r="D216" s="3">
        <v>215</v>
      </c>
      <c r="E216" s="94">
        <f t="shared" si="180"/>
        <v>44112</v>
      </c>
      <c r="F216" s="11">
        <v>4541</v>
      </c>
      <c r="J216" s="11">
        <f t="shared" si="181"/>
        <v>4541</v>
      </c>
      <c r="K216" s="3">
        <v>437</v>
      </c>
      <c r="L216" s="2">
        <f t="shared" si="182"/>
        <v>437</v>
      </c>
      <c r="N216" s="2">
        <f t="shared" ref="N216:N279" si="185">SUM(F210:F216)</f>
        <v>27469</v>
      </c>
      <c r="O216" s="11">
        <f t="shared" si="100"/>
        <v>27469</v>
      </c>
      <c r="P216" s="2">
        <f t="shared" ref="P216:P279" si="186">SUM(K210:K216)</f>
        <v>1910</v>
      </c>
      <c r="R216" s="2">
        <f t="shared" si="183"/>
        <v>6.9532928027958798</v>
      </c>
      <c r="S216" s="3">
        <f t="shared" si="101"/>
        <v>6.9532928027958798</v>
      </c>
      <c r="T216" s="3">
        <v>22743</v>
      </c>
      <c r="U216" s="3">
        <v>1033</v>
      </c>
      <c r="V216" s="3">
        <v>53</v>
      </c>
      <c r="W216" s="3">
        <f t="shared" si="120"/>
        <v>980</v>
      </c>
      <c r="X216" s="3">
        <v>11</v>
      </c>
      <c r="Y216" s="2">
        <f t="shared" si="179"/>
        <v>3460</v>
      </c>
      <c r="Z216" s="2">
        <f t="shared" si="157"/>
        <v>94</v>
      </c>
      <c r="AA216" s="19">
        <f t="shared" si="158"/>
        <v>2.7167630057803467</v>
      </c>
      <c r="AB216" s="3">
        <v>873</v>
      </c>
      <c r="AC216" s="3">
        <v>138</v>
      </c>
      <c r="AD216" s="2">
        <f t="shared" si="159"/>
        <v>1581</v>
      </c>
      <c r="AE216" s="2">
        <f t="shared" si="160"/>
        <v>1675</v>
      </c>
      <c r="AF216" s="2">
        <f t="shared" si="161"/>
        <v>5.6119402985074629</v>
      </c>
      <c r="AG216" s="2">
        <f t="shared" si="162"/>
        <v>2.1884882985452245</v>
      </c>
      <c r="AH216" s="3">
        <v>15448</v>
      </c>
      <c r="AI216" s="3">
        <f t="shared" si="170"/>
        <v>6422</v>
      </c>
      <c r="AJ216" s="3">
        <v>26</v>
      </c>
      <c r="AL216" s="3">
        <f t="shared" si="171"/>
        <v>5389</v>
      </c>
      <c r="AM216" s="3">
        <f t="shared" si="172"/>
        <v>3.838543727740404</v>
      </c>
      <c r="AN216" s="3">
        <f t="shared" si="173"/>
        <v>16.085331672376206</v>
      </c>
      <c r="AO216" s="3">
        <f t="shared" si="169"/>
        <v>5.1306873184898354</v>
      </c>
      <c r="AP216" s="3">
        <f t="shared" si="174"/>
        <v>0.82528807225163492</v>
      </c>
      <c r="AQ216" s="3">
        <f t="shared" si="175"/>
        <v>15.260043600124574</v>
      </c>
      <c r="AR216" s="19">
        <f t="shared" si="164"/>
        <v>49.773559077042847</v>
      </c>
      <c r="AS216" s="22">
        <f t="shared" si="176"/>
        <v>1.3522296396653262</v>
      </c>
      <c r="AT216" s="19">
        <f t="shared" si="184"/>
        <v>395.15314863794509</v>
      </c>
      <c r="AU216" s="22">
        <f t="shared" si="102"/>
        <v>395.15314863794509</v>
      </c>
      <c r="AV216" s="2"/>
      <c r="AW216" s="70"/>
      <c r="AX216" s="70"/>
      <c r="BE216" s="6">
        <f t="shared" si="166"/>
        <v>44112</v>
      </c>
      <c r="BF216" s="2">
        <f t="shared" si="167"/>
        <v>22743</v>
      </c>
      <c r="BG216" s="2">
        <f t="shared" si="168"/>
        <v>873</v>
      </c>
    </row>
    <row r="217" spans="1:59" x14ac:dyDescent="0.25">
      <c r="B217" s="3">
        <v>10</v>
      </c>
      <c r="C217" s="3">
        <v>9</v>
      </c>
      <c r="D217" s="3">
        <v>216</v>
      </c>
      <c r="E217" s="94">
        <f t="shared" si="180"/>
        <v>44113</v>
      </c>
      <c r="F217" s="11">
        <v>5209</v>
      </c>
      <c r="J217" s="11">
        <f t="shared" si="181"/>
        <v>5209</v>
      </c>
      <c r="K217" s="3">
        <v>516</v>
      </c>
      <c r="L217" s="2">
        <f t="shared" si="182"/>
        <v>516</v>
      </c>
      <c r="N217" s="2">
        <f t="shared" si="185"/>
        <v>27835</v>
      </c>
      <c r="O217" s="11">
        <f t="shared" ref="O217:O280" si="187">SUM(J211:J217)</f>
        <v>27835</v>
      </c>
      <c r="P217" s="2">
        <f t="shared" si="186"/>
        <v>2163</v>
      </c>
      <c r="R217" s="2">
        <f t="shared" si="183"/>
        <v>7.770792168133644</v>
      </c>
      <c r="S217" s="3">
        <f t="shared" ref="S217:S280" si="188">(P217/O217)*100</f>
        <v>7.770792168133644</v>
      </c>
      <c r="T217" s="3">
        <v>23259</v>
      </c>
      <c r="U217" s="3">
        <v>1063</v>
      </c>
      <c r="V217" s="3">
        <v>56</v>
      </c>
      <c r="W217" s="3">
        <f t="shared" si="120"/>
        <v>1007</v>
      </c>
      <c r="X217" s="3">
        <v>7</v>
      </c>
      <c r="Y217" s="2">
        <f t="shared" si="179"/>
        <v>3686</v>
      </c>
      <c r="Z217" s="2">
        <f t="shared" si="157"/>
        <v>95</v>
      </c>
      <c r="AA217" s="19">
        <f t="shared" si="158"/>
        <v>2.5773195876288657</v>
      </c>
      <c r="AB217" s="3">
        <v>880</v>
      </c>
      <c r="AC217" s="3">
        <v>115</v>
      </c>
      <c r="AD217" s="2">
        <f t="shared" si="159"/>
        <v>1550</v>
      </c>
      <c r="AE217" s="2">
        <f t="shared" si="160"/>
        <v>1645</v>
      </c>
      <c r="AF217" s="2">
        <f t="shared" si="161"/>
        <v>5.7750759878419453</v>
      </c>
      <c r="AG217" s="2">
        <f t="shared" si="162"/>
        <v>2.3780645161290321</v>
      </c>
      <c r="AH217" s="3">
        <v>15563</v>
      </c>
      <c r="AI217" s="3">
        <f t="shared" si="170"/>
        <v>6816</v>
      </c>
      <c r="AJ217" s="3">
        <v>29</v>
      </c>
      <c r="AL217" s="3">
        <f t="shared" si="171"/>
        <v>5753</v>
      </c>
      <c r="AM217" s="3">
        <f t="shared" si="172"/>
        <v>3.783481663012167</v>
      </c>
      <c r="AN217" s="3">
        <f t="shared" si="173"/>
        <v>15.595657276995306</v>
      </c>
      <c r="AO217" s="3">
        <f t="shared" si="169"/>
        <v>5.2681091251175918</v>
      </c>
      <c r="AP217" s="3">
        <f t="shared" si="174"/>
        <v>0.82159624413145549</v>
      </c>
      <c r="AQ217" s="3">
        <f t="shared" si="175"/>
        <v>14.77406103286385</v>
      </c>
      <c r="AR217" s="19">
        <f t="shared" si="164"/>
        <v>53.024664380919056</v>
      </c>
      <c r="AS217" s="22">
        <f t="shared" si="176"/>
        <v>1.3666150613638934</v>
      </c>
      <c r="AT217" s="19">
        <f t="shared" si="184"/>
        <v>400.41821297962076</v>
      </c>
      <c r="AU217" s="22">
        <f t="shared" ref="AU217:AU280" si="189">(O217/6951482)*100000</f>
        <v>400.41821297962076</v>
      </c>
      <c r="AV217" s="2"/>
      <c r="AW217" s="70"/>
      <c r="AX217" s="70"/>
      <c r="BE217" s="6">
        <f t="shared" si="166"/>
        <v>44113</v>
      </c>
      <c r="BF217" s="2">
        <f t="shared" si="167"/>
        <v>23259</v>
      </c>
      <c r="BG217" s="2">
        <f t="shared" si="168"/>
        <v>880</v>
      </c>
    </row>
    <row r="218" spans="1:59" x14ac:dyDescent="0.25">
      <c r="B218" s="3">
        <v>10</v>
      </c>
      <c r="C218" s="3">
        <v>10</v>
      </c>
      <c r="D218" s="3">
        <v>217</v>
      </c>
      <c r="E218" s="94">
        <f t="shared" si="180"/>
        <v>44114</v>
      </c>
      <c r="F218" s="11">
        <v>6048</v>
      </c>
      <c r="J218" s="11">
        <f t="shared" si="181"/>
        <v>6048</v>
      </c>
      <c r="K218" s="3">
        <v>612</v>
      </c>
      <c r="L218" s="2">
        <f t="shared" si="182"/>
        <v>612</v>
      </c>
      <c r="N218" s="2">
        <f t="shared" si="185"/>
        <v>29063</v>
      </c>
      <c r="O218" s="11">
        <f t="shared" si="187"/>
        <v>29063</v>
      </c>
      <c r="P218" s="2">
        <f t="shared" si="186"/>
        <v>2535</v>
      </c>
      <c r="R218" s="2">
        <f t="shared" si="183"/>
        <v>8.7224305818394523</v>
      </c>
      <c r="S218" s="3">
        <f t="shared" si="188"/>
        <v>8.7224305818394523</v>
      </c>
      <c r="T218" s="3">
        <v>23871</v>
      </c>
      <c r="U218" s="3">
        <v>1131</v>
      </c>
      <c r="V218" s="3">
        <v>58</v>
      </c>
      <c r="W218" s="3">
        <f t="shared" si="120"/>
        <v>1073</v>
      </c>
      <c r="X218" s="3">
        <v>7</v>
      </c>
      <c r="Y218" s="2">
        <f t="shared" si="179"/>
        <v>4043</v>
      </c>
      <c r="Z218" s="2">
        <f t="shared" si="157"/>
        <v>98</v>
      </c>
      <c r="AA218" s="19">
        <f t="shared" si="158"/>
        <v>2.4239426168686617</v>
      </c>
      <c r="AB218" s="3">
        <v>887</v>
      </c>
      <c r="AC218" s="3">
        <v>150</v>
      </c>
      <c r="AD218" s="2">
        <f t="shared" si="159"/>
        <v>1581</v>
      </c>
      <c r="AE218" s="2">
        <f t="shared" si="160"/>
        <v>1679</v>
      </c>
      <c r="AF218" s="2">
        <f t="shared" si="161"/>
        <v>5.8368076235854671</v>
      </c>
      <c r="AG218" s="2">
        <f t="shared" si="162"/>
        <v>2.5572422517394053</v>
      </c>
      <c r="AH218" s="3">
        <v>15713</v>
      </c>
      <c r="AI218" s="3">
        <f t="shared" si="170"/>
        <v>7271</v>
      </c>
      <c r="AJ218" s="3">
        <v>44</v>
      </c>
      <c r="AL218" s="3">
        <f t="shared" si="171"/>
        <v>6140</v>
      </c>
      <c r="AM218" s="3">
        <f t="shared" si="172"/>
        <v>3.7158057894516356</v>
      </c>
      <c r="AN218" s="3">
        <f t="shared" si="173"/>
        <v>15.554944299271076</v>
      </c>
      <c r="AO218" s="3">
        <f t="shared" si="169"/>
        <v>5.1282051282051277</v>
      </c>
      <c r="AP218" s="3">
        <f t="shared" si="174"/>
        <v>0.79768945124467061</v>
      </c>
      <c r="AQ218" s="3">
        <f t="shared" si="175"/>
        <v>14.757254848026408</v>
      </c>
      <c r="AR218" s="19">
        <f t="shared" si="164"/>
        <v>58.160259927307592</v>
      </c>
      <c r="AS218" s="22">
        <f t="shared" si="176"/>
        <v>1.4097713264595952</v>
      </c>
      <c r="AT218" s="19">
        <f t="shared" si="184"/>
        <v>418.08351082546136</v>
      </c>
      <c r="AU218" s="22">
        <f t="shared" si="189"/>
        <v>418.08351082546136</v>
      </c>
      <c r="AV218" s="2"/>
      <c r="AW218" s="70"/>
      <c r="AX218" s="70"/>
      <c r="BE218" s="6">
        <f t="shared" si="166"/>
        <v>44114</v>
      </c>
      <c r="BF218" s="2">
        <f t="shared" si="167"/>
        <v>23871</v>
      </c>
      <c r="BG218" s="2">
        <f t="shared" si="168"/>
        <v>887</v>
      </c>
    </row>
    <row r="219" spans="1:59" s="46" customFormat="1" x14ac:dyDescent="0.25">
      <c r="A219" s="83" t="s">
        <v>76</v>
      </c>
      <c r="B219" s="46">
        <v>10</v>
      </c>
      <c r="C219" s="46">
        <v>11</v>
      </c>
      <c r="D219" s="46">
        <v>218</v>
      </c>
      <c r="E219" s="93">
        <f t="shared" si="180"/>
        <v>44115</v>
      </c>
      <c r="F219" s="51">
        <v>3795</v>
      </c>
      <c r="G219" s="51"/>
      <c r="H219" s="51"/>
      <c r="I219" s="51"/>
      <c r="J219" s="51">
        <f t="shared" si="181"/>
        <v>3795</v>
      </c>
      <c r="K219" s="46">
        <v>448</v>
      </c>
      <c r="L219" s="36">
        <f t="shared" ref="L219:L250" si="190">T219-T218</f>
        <v>448</v>
      </c>
      <c r="M219" s="46">
        <v>2801</v>
      </c>
      <c r="N219" s="36">
        <f t="shared" si="185"/>
        <v>30015</v>
      </c>
      <c r="O219" s="51">
        <f t="shared" si="187"/>
        <v>30015</v>
      </c>
      <c r="P219" s="36">
        <f t="shared" si="186"/>
        <v>2801</v>
      </c>
      <c r="Q219" s="46">
        <v>50</v>
      </c>
      <c r="R219" s="36">
        <f t="shared" ref="R219:R250" si="191">(P219/N219)*100</f>
        <v>9.3320006663334993</v>
      </c>
      <c r="S219" s="46">
        <f t="shared" si="188"/>
        <v>9.3320006663334993</v>
      </c>
      <c r="T219" s="46">
        <v>24319</v>
      </c>
      <c r="U219" s="46">
        <v>1189</v>
      </c>
      <c r="V219" s="46">
        <v>59</v>
      </c>
      <c r="W219" s="46">
        <f t="shared" si="120"/>
        <v>1130</v>
      </c>
      <c r="X219" s="46">
        <v>4</v>
      </c>
      <c r="Y219" s="36">
        <f t="shared" si="179"/>
        <v>4322</v>
      </c>
      <c r="Z219" s="36">
        <f t="shared" ref="Z219:Z250" si="192">SUM(X206:X219)</f>
        <v>102</v>
      </c>
      <c r="AA219" s="39">
        <f t="shared" ref="AA219:AA250" si="193">(Z219/Y219)*100</f>
        <v>2.3600185099490978</v>
      </c>
      <c r="AB219" s="46">
        <v>891</v>
      </c>
      <c r="AC219" s="46">
        <v>105</v>
      </c>
      <c r="AD219" s="36">
        <f t="shared" ref="AD219:AD250" si="194">SUM(AC206:AC219)</f>
        <v>1658</v>
      </c>
      <c r="AE219" s="36">
        <f t="shared" ref="AE219:AE250" si="195">AD219+Z219</f>
        <v>1760</v>
      </c>
      <c r="AF219" s="36">
        <f t="shared" ref="AF219:AF250" si="196">(Z219/AE219)*100</f>
        <v>5.795454545454545</v>
      </c>
      <c r="AG219" s="36">
        <f t="shared" ref="AG219:AG250" si="197">Y219/AD219</f>
        <v>2.6067551266586246</v>
      </c>
      <c r="AH219" s="46">
        <v>15818</v>
      </c>
      <c r="AI219" s="46">
        <f t="shared" si="170"/>
        <v>7610</v>
      </c>
      <c r="AJ219" s="46">
        <v>21</v>
      </c>
      <c r="AL219" s="46">
        <f t="shared" si="171"/>
        <v>6421</v>
      </c>
      <c r="AM219" s="46">
        <f t="shared" si="172"/>
        <v>3.6638019655413459</v>
      </c>
      <c r="AN219" s="46">
        <f t="shared" si="173"/>
        <v>15.624178712220763</v>
      </c>
      <c r="AO219" s="46">
        <f t="shared" si="169"/>
        <v>4.9621530698065603</v>
      </c>
      <c r="AP219" s="46">
        <f t="shared" si="174"/>
        <v>0.7752956636005256</v>
      </c>
      <c r="AQ219" s="46">
        <f t="shared" si="175"/>
        <v>14.848883048620237</v>
      </c>
      <c r="AR219" s="39">
        <f t="shared" ref="AR219:AR250" si="198">(Y219/6951482)*100000</f>
        <v>62.173792581207863</v>
      </c>
      <c r="AS219" s="41">
        <f t="shared" si="176"/>
        <v>1.4673130132538643</v>
      </c>
      <c r="AT219" s="39">
        <f t="shared" ref="AT219:AT250" si="199">(N219/6951482)*100000</f>
        <v>431.77843228249748</v>
      </c>
      <c r="AU219" s="22">
        <f t="shared" si="189"/>
        <v>431.77843228249748</v>
      </c>
      <c r="AV219" s="36"/>
      <c r="AW219" s="71"/>
      <c r="AX219" s="71"/>
      <c r="BA219" s="51"/>
      <c r="BD219" s="51"/>
      <c r="BE219" s="50">
        <f t="shared" si="166"/>
        <v>44115</v>
      </c>
      <c r="BF219" s="36">
        <f t="shared" si="167"/>
        <v>24319</v>
      </c>
      <c r="BG219" s="36">
        <f t="shared" si="168"/>
        <v>891</v>
      </c>
    </row>
    <row r="220" spans="1:59" x14ac:dyDescent="0.25">
      <c r="B220" s="3">
        <v>10</v>
      </c>
      <c r="C220" s="3">
        <v>12</v>
      </c>
      <c r="D220" s="3">
        <v>219</v>
      </c>
      <c r="E220" s="94">
        <f t="shared" si="180"/>
        <v>44116</v>
      </c>
      <c r="F220" s="11">
        <v>1191</v>
      </c>
      <c r="J220" s="11">
        <f t="shared" si="181"/>
        <v>1191</v>
      </c>
      <c r="K220" s="3">
        <v>83</v>
      </c>
      <c r="L220" s="2">
        <f t="shared" si="190"/>
        <v>83</v>
      </c>
      <c r="N220" s="2">
        <f t="shared" si="185"/>
        <v>29928</v>
      </c>
      <c r="O220" s="11">
        <f t="shared" si="187"/>
        <v>29928</v>
      </c>
      <c r="P220" s="2">
        <f t="shared" si="186"/>
        <v>2815</v>
      </c>
      <c r="R220" s="2">
        <f t="shared" si="191"/>
        <v>9.4059075113605992</v>
      </c>
      <c r="S220" s="3">
        <f t="shared" si="188"/>
        <v>9.4059075113605992</v>
      </c>
      <c r="T220" s="3">
        <v>24402</v>
      </c>
      <c r="U220" s="3">
        <v>1205</v>
      </c>
      <c r="V220" s="3">
        <v>62</v>
      </c>
      <c r="W220" s="3">
        <f t="shared" si="120"/>
        <v>1143</v>
      </c>
      <c r="X220" s="3">
        <v>1</v>
      </c>
      <c r="Y220" s="2">
        <f t="shared" si="179"/>
        <v>4347</v>
      </c>
      <c r="Z220" s="2">
        <f t="shared" si="192"/>
        <v>96</v>
      </c>
      <c r="AA220" s="19">
        <f t="shared" si="193"/>
        <v>2.2084195997239475</v>
      </c>
      <c r="AB220" s="3">
        <v>892</v>
      </c>
      <c r="AC220" s="3">
        <v>29</v>
      </c>
      <c r="AD220" s="2">
        <f t="shared" si="194"/>
        <v>1671</v>
      </c>
      <c r="AE220" s="2">
        <f t="shared" si="195"/>
        <v>1767</v>
      </c>
      <c r="AF220" s="2">
        <f t="shared" si="196"/>
        <v>5.4329371816638368</v>
      </c>
      <c r="AG220" s="2">
        <f t="shared" si="197"/>
        <v>2.6014362657091561</v>
      </c>
      <c r="AH220" s="3">
        <v>15847</v>
      </c>
      <c r="AI220" s="3">
        <f t="shared" si="170"/>
        <v>7663</v>
      </c>
      <c r="AJ220" s="3">
        <v>8</v>
      </c>
      <c r="AL220" s="3">
        <f t="shared" si="171"/>
        <v>6458</v>
      </c>
      <c r="AM220" s="3">
        <f t="shared" si="172"/>
        <v>3.6554380788459961</v>
      </c>
      <c r="AN220" s="3">
        <f t="shared" si="173"/>
        <v>15.724911914393841</v>
      </c>
      <c r="AO220" s="3">
        <f t="shared" si="169"/>
        <v>5.1452282157676343</v>
      </c>
      <c r="AP220" s="3">
        <f t="shared" si="174"/>
        <v>0.80908260472399851</v>
      </c>
      <c r="AQ220" s="3">
        <f t="shared" si="175"/>
        <v>14.915829309669842</v>
      </c>
      <c r="AR220" s="19">
        <f t="shared" si="198"/>
        <v>62.533428123672053</v>
      </c>
      <c r="AS220" s="22">
        <f t="shared" si="176"/>
        <v>1.3810004830624607</v>
      </c>
      <c r="AT220" s="19">
        <f t="shared" si="199"/>
        <v>430.52690059472212</v>
      </c>
      <c r="AU220" s="22">
        <f t="shared" si="189"/>
        <v>430.52690059472212</v>
      </c>
      <c r="AV220" s="2"/>
      <c r="AW220" s="70"/>
      <c r="AX220" s="70"/>
      <c r="BE220" s="6">
        <f t="shared" si="166"/>
        <v>44116</v>
      </c>
      <c r="BF220" s="2">
        <f t="shared" si="167"/>
        <v>24402</v>
      </c>
      <c r="BG220" s="2">
        <f t="shared" si="168"/>
        <v>892</v>
      </c>
    </row>
    <row r="221" spans="1:59" x14ac:dyDescent="0.25">
      <c r="B221" s="3">
        <v>10</v>
      </c>
      <c r="C221" s="3">
        <v>13</v>
      </c>
      <c r="D221" s="3">
        <v>220</v>
      </c>
      <c r="E221" s="94">
        <f t="shared" si="180"/>
        <v>44117</v>
      </c>
      <c r="F221" s="11">
        <v>4320</v>
      </c>
      <c r="J221" s="11">
        <f t="shared" si="181"/>
        <v>4320</v>
      </c>
      <c r="K221" s="3">
        <v>587</v>
      </c>
      <c r="L221" s="2">
        <f t="shared" si="190"/>
        <v>587</v>
      </c>
      <c r="N221" s="2">
        <f t="shared" si="185"/>
        <v>30535</v>
      </c>
      <c r="O221" s="11">
        <f t="shared" si="187"/>
        <v>30535</v>
      </c>
      <c r="P221" s="2">
        <f t="shared" si="186"/>
        <v>3119</v>
      </c>
      <c r="R221" s="2">
        <f t="shared" si="191"/>
        <v>10.214507941706238</v>
      </c>
      <c r="S221" s="3">
        <f t="shared" si="188"/>
        <v>10.214507941706238</v>
      </c>
      <c r="T221" s="3">
        <v>24989</v>
      </c>
      <c r="U221" s="3">
        <v>1221</v>
      </c>
      <c r="V221" s="3">
        <v>65</v>
      </c>
      <c r="W221" s="3">
        <f>U221-V221</f>
        <v>1156</v>
      </c>
      <c r="X221" s="3">
        <v>23</v>
      </c>
      <c r="Y221" s="2">
        <f t="shared" si="179"/>
        <v>4718</v>
      </c>
      <c r="Z221" s="2">
        <f t="shared" si="192"/>
        <v>108</v>
      </c>
      <c r="AA221" s="19">
        <f t="shared" si="193"/>
        <v>2.2891055532005087</v>
      </c>
      <c r="AB221" s="3">
        <v>915</v>
      </c>
      <c r="AC221" s="3">
        <v>128</v>
      </c>
      <c r="AD221" s="2">
        <f t="shared" si="194"/>
        <v>1636</v>
      </c>
      <c r="AE221" s="2">
        <f t="shared" si="195"/>
        <v>1744</v>
      </c>
      <c r="AF221" s="2">
        <f t="shared" si="196"/>
        <v>6.192660550458716</v>
      </c>
      <c r="AG221" s="2">
        <f t="shared" si="197"/>
        <v>2.8838630806845966</v>
      </c>
      <c r="AH221" s="3">
        <v>15975</v>
      </c>
      <c r="AI221" s="3">
        <f t="shared" si="170"/>
        <v>8099</v>
      </c>
      <c r="AJ221" s="3">
        <v>19</v>
      </c>
      <c r="AL221" s="3">
        <f t="shared" si="171"/>
        <v>6878</v>
      </c>
      <c r="AM221" s="3">
        <f t="shared" si="172"/>
        <v>3.6616111088879104</v>
      </c>
      <c r="AN221" s="3">
        <f t="shared" si="173"/>
        <v>15.075935300654402</v>
      </c>
      <c r="AO221" s="3">
        <f t="shared" si="169"/>
        <v>5.3235053235053238</v>
      </c>
      <c r="AP221" s="3">
        <f t="shared" si="174"/>
        <v>0.80256821829855529</v>
      </c>
      <c r="AQ221" s="3">
        <f t="shared" si="175"/>
        <v>14.273367082355845</v>
      </c>
      <c r="AR221" s="19">
        <f t="shared" si="198"/>
        <v>67.870419573840508</v>
      </c>
      <c r="AS221" s="22">
        <f t="shared" si="176"/>
        <v>1.5536255434452682</v>
      </c>
      <c r="AT221" s="19">
        <f t="shared" si="199"/>
        <v>439.25885156575248</v>
      </c>
      <c r="AU221" s="22">
        <f t="shared" si="189"/>
        <v>439.25885156575248</v>
      </c>
      <c r="AV221" s="2"/>
      <c r="AW221" s="70"/>
      <c r="AX221" s="70"/>
      <c r="BE221" s="6">
        <f t="shared" si="166"/>
        <v>44117</v>
      </c>
      <c r="BF221" s="2">
        <f t="shared" si="167"/>
        <v>24989</v>
      </c>
      <c r="BG221" s="2">
        <f t="shared" si="168"/>
        <v>915</v>
      </c>
    </row>
    <row r="222" spans="1:59" x14ac:dyDescent="0.25">
      <c r="B222" s="3">
        <v>10</v>
      </c>
      <c r="C222" s="3">
        <v>14</v>
      </c>
      <c r="D222" s="3">
        <v>221</v>
      </c>
      <c r="E222" s="94">
        <f t="shared" si="180"/>
        <v>44118</v>
      </c>
      <c r="F222" s="11">
        <v>5819</v>
      </c>
      <c r="J222" s="11">
        <f t="shared" si="181"/>
        <v>5819</v>
      </c>
      <c r="K222" s="3">
        <v>785</v>
      </c>
      <c r="L222" s="2">
        <f t="shared" si="190"/>
        <v>785</v>
      </c>
      <c r="N222" s="2">
        <f t="shared" si="185"/>
        <v>30923</v>
      </c>
      <c r="O222" s="11">
        <f t="shared" si="187"/>
        <v>30923</v>
      </c>
      <c r="P222" s="2">
        <f t="shared" si="186"/>
        <v>3468</v>
      </c>
      <c r="R222" s="2">
        <f t="shared" si="191"/>
        <v>11.214953271028037</v>
      </c>
      <c r="S222" s="3">
        <f t="shared" si="188"/>
        <v>11.214953271028037</v>
      </c>
      <c r="T222" s="3">
        <v>25774</v>
      </c>
      <c r="U222" s="3">
        <v>1307</v>
      </c>
      <c r="V222" s="3">
        <v>64</v>
      </c>
      <c r="W222" s="3">
        <f t="shared" si="120"/>
        <v>1243</v>
      </c>
      <c r="X222" s="3">
        <v>8</v>
      </c>
      <c r="Y222" s="2">
        <f t="shared" si="179"/>
        <v>5227</v>
      </c>
      <c r="Z222" s="2">
        <f t="shared" si="192"/>
        <v>110</v>
      </c>
      <c r="AA222" s="19">
        <f t="shared" si="193"/>
        <v>2.1044576238760286</v>
      </c>
      <c r="AB222" s="3">
        <v>923</v>
      </c>
      <c r="AC222" s="3">
        <v>164</v>
      </c>
      <c r="AD222" s="2">
        <f t="shared" si="194"/>
        <v>1650</v>
      </c>
      <c r="AE222" s="2">
        <f t="shared" si="195"/>
        <v>1760</v>
      </c>
      <c r="AF222" s="2">
        <f t="shared" si="196"/>
        <v>6.25</v>
      </c>
      <c r="AG222" s="2">
        <f t="shared" si="197"/>
        <v>3.167878787878788</v>
      </c>
      <c r="AH222" s="3">
        <v>16139</v>
      </c>
      <c r="AI222" s="3">
        <f>T222-AH222-AB222</f>
        <v>8712</v>
      </c>
      <c r="AJ222" s="3">
        <v>31</v>
      </c>
      <c r="AL222" s="3">
        <f t="shared" si="171"/>
        <v>7405</v>
      </c>
      <c r="AM222" s="3">
        <f t="shared" si="172"/>
        <v>3.5811282687980137</v>
      </c>
      <c r="AN222" s="3">
        <f t="shared" si="173"/>
        <v>15.002295684113868</v>
      </c>
      <c r="AO222" s="3">
        <f t="shared" si="169"/>
        <v>4.8967100229533278</v>
      </c>
      <c r="AP222" s="3">
        <f t="shared" si="174"/>
        <v>0.7346189164370982</v>
      </c>
      <c r="AQ222" s="3">
        <f t="shared" si="175"/>
        <v>14.267676767676768</v>
      </c>
      <c r="AR222" s="19">
        <f t="shared" si="198"/>
        <v>75.192599218411274</v>
      </c>
      <c r="AS222" s="22">
        <f t="shared" si="176"/>
        <v>1.5823963868424027</v>
      </c>
      <c r="AT222" s="19">
        <f t="shared" si="199"/>
        <v>444.84039518479659</v>
      </c>
      <c r="AU222" s="22">
        <f t="shared" si="189"/>
        <v>444.84039518479659</v>
      </c>
      <c r="AV222" s="2"/>
      <c r="AW222" s="70"/>
      <c r="AX222" s="70"/>
      <c r="BE222" s="6">
        <f t="shared" si="166"/>
        <v>44118</v>
      </c>
      <c r="BF222" s="2">
        <f t="shared" si="167"/>
        <v>25774</v>
      </c>
      <c r="BG222" s="2">
        <f t="shared" si="168"/>
        <v>923</v>
      </c>
    </row>
    <row r="223" spans="1:59" x14ac:dyDescent="0.25">
      <c r="B223" s="3">
        <v>10</v>
      </c>
      <c r="C223" s="3">
        <v>15</v>
      </c>
      <c r="D223" s="3">
        <v>222</v>
      </c>
      <c r="E223" s="94">
        <f t="shared" si="180"/>
        <v>44119</v>
      </c>
      <c r="F223" s="11">
        <v>5898</v>
      </c>
      <c r="J223" s="11">
        <f t="shared" si="181"/>
        <v>5898</v>
      </c>
      <c r="K223" s="3">
        <v>819</v>
      </c>
      <c r="L223" s="2">
        <f t="shared" si="190"/>
        <v>819</v>
      </c>
      <c r="N223" s="2">
        <f t="shared" si="185"/>
        <v>32280</v>
      </c>
      <c r="O223" s="11">
        <f t="shared" si="187"/>
        <v>32280</v>
      </c>
      <c r="P223" s="2">
        <f t="shared" si="186"/>
        <v>3850</v>
      </c>
      <c r="R223" s="2">
        <f t="shared" si="191"/>
        <v>11.926889714993806</v>
      </c>
      <c r="S223" s="3">
        <f t="shared" si="188"/>
        <v>11.926889714993806</v>
      </c>
      <c r="T223" s="3">
        <v>26593</v>
      </c>
      <c r="U223" s="3">
        <v>1380</v>
      </c>
      <c r="V223" s="3">
        <v>67</v>
      </c>
      <c r="W223" s="3">
        <f t="shared" si="120"/>
        <v>1313</v>
      </c>
      <c r="X223" s="3">
        <v>6</v>
      </c>
      <c r="Y223" s="2">
        <f t="shared" si="179"/>
        <v>5760</v>
      </c>
      <c r="Z223" s="2">
        <f t="shared" si="192"/>
        <v>104</v>
      </c>
      <c r="AA223" s="19">
        <f t="shared" si="193"/>
        <v>1.8055555555555554</v>
      </c>
      <c r="AB223" s="3">
        <v>929</v>
      </c>
      <c r="AC223" s="3">
        <v>350</v>
      </c>
      <c r="AD223" s="2">
        <f t="shared" si="194"/>
        <v>1855</v>
      </c>
      <c r="AE223" s="2">
        <f t="shared" si="195"/>
        <v>1959</v>
      </c>
      <c r="AF223" s="2">
        <f t="shared" si="196"/>
        <v>5.3088310362429807</v>
      </c>
      <c r="AG223" s="2">
        <f t="shared" si="197"/>
        <v>3.105121293800539</v>
      </c>
      <c r="AH223" s="3">
        <v>16489</v>
      </c>
      <c r="AI223" s="3">
        <f t="shared" si="170"/>
        <v>9175</v>
      </c>
      <c r="AJ223" s="3">
        <v>25</v>
      </c>
      <c r="AL223" s="3">
        <f t="shared" si="171"/>
        <v>7795</v>
      </c>
      <c r="AM223" s="3">
        <f t="shared" si="172"/>
        <v>3.4934005189335537</v>
      </c>
      <c r="AN223" s="3">
        <f t="shared" si="173"/>
        <v>15.040871934604905</v>
      </c>
      <c r="AO223" s="3">
        <f t="shared" si="169"/>
        <v>4.8550724637681162</v>
      </c>
      <c r="AP223" s="3">
        <f t="shared" si="174"/>
        <v>0.73024523160762944</v>
      </c>
      <c r="AQ223" s="3">
        <f t="shared" si="175"/>
        <v>14.310626702997276</v>
      </c>
      <c r="AR223" s="19">
        <f t="shared" si="198"/>
        <v>82.86002898374764</v>
      </c>
      <c r="AS223" s="22">
        <f t="shared" si="176"/>
        <v>1.4960838566509991</v>
      </c>
      <c r="AT223" s="19">
        <f t="shared" si="199"/>
        <v>464.36141242975236</v>
      </c>
      <c r="AU223" s="22">
        <f t="shared" si="189"/>
        <v>464.36141242975236</v>
      </c>
      <c r="AV223" s="2"/>
      <c r="AW223" s="70"/>
      <c r="AX223" s="70"/>
      <c r="BE223" s="6">
        <f t="shared" si="166"/>
        <v>44119</v>
      </c>
      <c r="BF223" s="2">
        <f t="shared" si="167"/>
        <v>26593</v>
      </c>
      <c r="BG223" s="2">
        <f t="shared" si="168"/>
        <v>929</v>
      </c>
    </row>
    <row r="224" spans="1:59" x14ac:dyDescent="0.25">
      <c r="B224" s="3">
        <v>10</v>
      </c>
      <c r="C224" s="3">
        <v>16</v>
      </c>
      <c r="D224" s="3">
        <v>223</v>
      </c>
      <c r="E224" s="94">
        <f t="shared" si="180"/>
        <v>44120</v>
      </c>
      <c r="F224" s="11">
        <v>6324</v>
      </c>
      <c r="J224" s="11">
        <f t="shared" si="181"/>
        <v>6324</v>
      </c>
      <c r="K224" s="3">
        <v>914</v>
      </c>
      <c r="L224" s="2">
        <f t="shared" si="190"/>
        <v>914</v>
      </c>
      <c r="N224" s="2">
        <f t="shared" si="185"/>
        <v>33395</v>
      </c>
      <c r="O224" s="11">
        <f t="shared" si="187"/>
        <v>33395</v>
      </c>
      <c r="P224" s="2">
        <f t="shared" si="186"/>
        <v>4248</v>
      </c>
      <c r="R224" s="2">
        <f t="shared" si="191"/>
        <v>12.720467135798771</v>
      </c>
      <c r="S224" s="3">
        <f t="shared" si="188"/>
        <v>12.720467135798771</v>
      </c>
      <c r="T224" s="3">
        <v>27507</v>
      </c>
      <c r="U224" s="3">
        <v>1426</v>
      </c>
      <c r="V224" s="3">
        <v>74</v>
      </c>
      <c r="W224" s="3">
        <f t="shared" si="120"/>
        <v>1352</v>
      </c>
      <c r="X224" s="3">
        <v>15</v>
      </c>
      <c r="Y224" s="2">
        <f t="shared" si="179"/>
        <v>6411</v>
      </c>
      <c r="Z224" s="2">
        <f t="shared" si="192"/>
        <v>112</v>
      </c>
      <c r="AA224" s="19">
        <f t="shared" si="193"/>
        <v>1.7469973483075965</v>
      </c>
      <c r="AB224" s="3">
        <v>944</v>
      </c>
      <c r="AC224" s="3">
        <v>189</v>
      </c>
      <c r="AD224" s="2">
        <f t="shared" si="194"/>
        <v>1891</v>
      </c>
      <c r="AE224" s="2">
        <f t="shared" si="195"/>
        <v>2003</v>
      </c>
      <c r="AF224" s="2">
        <f t="shared" si="196"/>
        <v>5.5916125811283068</v>
      </c>
      <c r="AG224" s="2">
        <f t="shared" si="197"/>
        <v>3.3902696985721841</v>
      </c>
      <c r="AH224" s="3">
        <v>16678</v>
      </c>
      <c r="AI224" s="3">
        <f t="shared" si="170"/>
        <v>9885</v>
      </c>
      <c r="AJ224" s="3">
        <v>43</v>
      </c>
      <c r="AL224" s="3">
        <f t="shared" si="171"/>
        <v>8459</v>
      </c>
      <c r="AM224" s="3">
        <f t="shared" si="172"/>
        <v>3.4318537099647362</v>
      </c>
      <c r="AN224" s="3">
        <f t="shared" si="173"/>
        <v>14.425897824987356</v>
      </c>
      <c r="AO224" s="3">
        <f t="shared" si="169"/>
        <v>5.1893408134642351</v>
      </c>
      <c r="AP224" s="3">
        <f t="shared" si="174"/>
        <v>0.74860900354071824</v>
      </c>
      <c r="AQ224" s="3">
        <f t="shared" si="175"/>
        <v>13.677288821446638</v>
      </c>
      <c r="AR224" s="19">
        <f t="shared" si="198"/>
        <v>92.224938509514956</v>
      </c>
      <c r="AS224" s="22">
        <f t="shared" si="176"/>
        <v>1.6111672302395375</v>
      </c>
      <c r="AT224" s="19">
        <f t="shared" si="199"/>
        <v>480.40115762365491</v>
      </c>
      <c r="AU224" s="22">
        <f t="shared" si="189"/>
        <v>480.40115762365491</v>
      </c>
      <c r="AV224" s="2"/>
      <c r="AW224" s="70"/>
      <c r="AX224" s="70"/>
      <c r="BE224" s="6">
        <f t="shared" si="166"/>
        <v>44120</v>
      </c>
      <c r="BF224" s="2">
        <f t="shared" si="167"/>
        <v>27507</v>
      </c>
      <c r="BG224" s="2">
        <f t="shared" si="168"/>
        <v>944</v>
      </c>
    </row>
    <row r="225" spans="1:59" x14ac:dyDescent="0.25">
      <c r="B225" s="3">
        <v>10</v>
      </c>
      <c r="C225" s="3">
        <v>17</v>
      </c>
      <c r="D225" s="3">
        <v>224</v>
      </c>
      <c r="E225" s="94">
        <f t="shared" si="180"/>
        <v>44121</v>
      </c>
      <c r="F225" s="11">
        <v>7442</v>
      </c>
      <c r="J225" s="11">
        <f t="shared" si="181"/>
        <v>7442</v>
      </c>
      <c r="K225" s="3">
        <v>998</v>
      </c>
      <c r="L225" s="2">
        <f t="shared" si="190"/>
        <v>998</v>
      </c>
      <c r="N225" s="2">
        <f t="shared" si="185"/>
        <v>34789</v>
      </c>
      <c r="O225" s="11">
        <f t="shared" si="187"/>
        <v>34789</v>
      </c>
      <c r="P225" s="2">
        <f t="shared" si="186"/>
        <v>4634</v>
      </c>
      <c r="R225" s="2">
        <f t="shared" si="191"/>
        <v>13.320302394435021</v>
      </c>
      <c r="S225" s="3">
        <f t="shared" si="188"/>
        <v>13.320302394435021</v>
      </c>
      <c r="T225" s="3">
        <v>28505</v>
      </c>
      <c r="U225" s="3">
        <v>1450</v>
      </c>
      <c r="V225" s="3">
        <v>76</v>
      </c>
      <c r="W225" s="3">
        <f t="shared" si="120"/>
        <v>1374</v>
      </c>
      <c r="X225" s="3">
        <v>14</v>
      </c>
      <c r="Y225" s="2">
        <f t="shared" si="179"/>
        <v>7169</v>
      </c>
      <c r="Z225" s="2">
        <f t="shared" si="192"/>
        <v>120</v>
      </c>
      <c r="AA225" s="19">
        <f t="shared" si="193"/>
        <v>1.6738736225414983</v>
      </c>
      <c r="AB225" s="3">
        <v>958</v>
      </c>
      <c r="AC225" s="3">
        <v>197</v>
      </c>
      <c r="AD225" s="2">
        <f t="shared" si="194"/>
        <v>1936</v>
      </c>
      <c r="AE225" s="2">
        <f t="shared" si="195"/>
        <v>2056</v>
      </c>
      <c r="AF225" s="2">
        <f t="shared" si="196"/>
        <v>5.836575875486381</v>
      </c>
      <c r="AG225" s="2">
        <f t="shared" si="197"/>
        <v>3.7029958677685952</v>
      </c>
      <c r="AH225" s="3">
        <v>16875</v>
      </c>
      <c r="AI225" s="3">
        <f t="shared" si="170"/>
        <v>10672</v>
      </c>
      <c r="AJ225" s="3">
        <v>37</v>
      </c>
      <c r="AL225" s="3">
        <f t="shared" si="171"/>
        <v>9222</v>
      </c>
      <c r="AM225" s="3">
        <f t="shared" si="172"/>
        <v>3.3608138922995967</v>
      </c>
      <c r="AN225" s="3">
        <f t="shared" si="173"/>
        <v>13.586956521739129</v>
      </c>
      <c r="AO225" s="3">
        <f t="shared" si="169"/>
        <v>5.2413793103448274</v>
      </c>
      <c r="AP225" s="3">
        <f t="shared" si="174"/>
        <v>0.71214392803598203</v>
      </c>
      <c r="AQ225" s="3">
        <f t="shared" si="175"/>
        <v>12.874812593703147</v>
      </c>
      <c r="AR225" s="19">
        <f t="shared" si="198"/>
        <v>103.12908815702896</v>
      </c>
      <c r="AS225" s="22">
        <f t="shared" si="176"/>
        <v>1.7262506038280758</v>
      </c>
      <c r="AT225" s="19">
        <f t="shared" si="199"/>
        <v>500.45443547145777</v>
      </c>
      <c r="AU225" s="22">
        <f t="shared" si="189"/>
        <v>500.45443547145777</v>
      </c>
      <c r="AV225" s="2"/>
      <c r="AW225" s="70"/>
      <c r="AX225" s="70"/>
      <c r="BE225" s="6">
        <f t="shared" si="166"/>
        <v>44121</v>
      </c>
      <c r="BF225" s="2">
        <f t="shared" si="167"/>
        <v>28505</v>
      </c>
      <c r="BG225" s="2">
        <f t="shared" si="168"/>
        <v>958</v>
      </c>
    </row>
    <row r="226" spans="1:59" s="46" customFormat="1" x14ac:dyDescent="0.25">
      <c r="A226" s="83" t="s">
        <v>77</v>
      </c>
      <c r="B226" s="46">
        <v>10</v>
      </c>
      <c r="C226" s="46">
        <v>18</v>
      </c>
      <c r="D226" s="46">
        <v>225</v>
      </c>
      <c r="E226" s="93">
        <f t="shared" si="180"/>
        <v>44122</v>
      </c>
      <c r="F226" s="51">
        <v>4602</v>
      </c>
      <c r="G226" s="51"/>
      <c r="H226" s="51"/>
      <c r="I226" s="51"/>
      <c r="J226" s="51">
        <f t="shared" si="181"/>
        <v>4602</v>
      </c>
      <c r="K226" s="46">
        <v>603</v>
      </c>
      <c r="L226" s="36">
        <f t="shared" si="190"/>
        <v>603</v>
      </c>
      <c r="M226" s="46">
        <v>4789</v>
      </c>
      <c r="N226" s="36">
        <f t="shared" si="185"/>
        <v>35596</v>
      </c>
      <c r="O226" s="51">
        <f t="shared" si="187"/>
        <v>35596</v>
      </c>
      <c r="P226" s="36">
        <f t="shared" si="186"/>
        <v>4789</v>
      </c>
      <c r="Q226" s="46">
        <v>77</v>
      </c>
      <c r="R226" s="36">
        <f t="shared" si="191"/>
        <v>13.453758849308912</v>
      </c>
      <c r="S226" s="46">
        <f t="shared" si="188"/>
        <v>13.453758849308912</v>
      </c>
      <c r="T226" s="46">
        <v>29108</v>
      </c>
      <c r="U226" s="46">
        <v>1484</v>
      </c>
      <c r="V226" s="46">
        <v>79</v>
      </c>
      <c r="W226" s="46">
        <f t="shared" si="120"/>
        <v>1405</v>
      </c>
      <c r="X226" s="46">
        <v>10</v>
      </c>
      <c r="Y226" s="36">
        <f t="shared" si="179"/>
        <v>7590</v>
      </c>
      <c r="Z226" s="36">
        <f t="shared" si="192"/>
        <v>127</v>
      </c>
      <c r="AA226" s="39">
        <f t="shared" si="193"/>
        <v>1.6732542819499343</v>
      </c>
      <c r="AB226" s="46">
        <v>968</v>
      </c>
      <c r="AC226" s="46">
        <v>37</v>
      </c>
      <c r="AD226" s="36">
        <f t="shared" si="194"/>
        <v>1928</v>
      </c>
      <c r="AE226" s="36">
        <f t="shared" si="195"/>
        <v>2055</v>
      </c>
      <c r="AF226" s="36">
        <f t="shared" si="196"/>
        <v>6.1800486618004866</v>
      </c>
      <c r="AG226" s="36">
        <f t="shared" si="197"/>
        <v>3.9367219917012446</v>
      </c>
      <c r="AH226" s="46">
        <v>16912</v>
      </c>
      <c r="AI226" s="46">
        <f t="shared" si="170"/>
        <v>11228</v>
      </c>
      <c r="AJ226" s="46">
        <v>12</v>
      </c>
      <c r="AL226" s="46">
        <f t="shared" si="171"/>
        <v>9744</v>
      </c>
      <c r="AM226" s="46">
        <f t="shared" si="172"/>
        <v>3.3255462415830701</v>
      </c>
      <c r="AN226" s="46">
        <f t="shared" si="173"/>
        <v>13.216957605985039</v>
      </c>
      <c r="AO226" s="46">
        <f t="shared" si="169"/>
        <v>5.3234501347708889</v>
      </c>
      <c r="AP226" s="46">
        <f t="shared" si="174"/>
        <v>0.70359814748842175</v>
      </c>
      <c r="AQ226" s="46">
        <f t="shared" si="175"/>
        <v>12.513359458496614</v>
      </c>
      <c r="AR226" s="39">
        <f t="shared" si="198"/>
        <v>109.18535069212578</v>
      </c>
      <c r="AS226" s="41">
        <f t="shared" si="176"/>
        <v>1.8269485557180469</v>
      </c>
      <c r="AT226" s="39">
        <f t="shared" si="199"/>
        <v>512.06347078220153</v>
      </c>
      <c r="AU226" s="22">
        <f t="shared" si="189"/>
        <v>512.06347078220153</v>
      </c>
      <c r="AV226" s="36"/>
      <c r="AW226" s="71"/>
      <c r="AX226" s="71"/>
      <c r="BA226" s="51"/>
      <c r="BD226" s="51"/>
      <c r="BE226" s="50">
        <f t="shared" si="166"/>
        <v>44122</v>
      </c>
      <c r="BF226" s="36">
        <f t="shared" si="167"/>
        <v>29108</v>
      </c>
      <c r="BG226" s="36">
        <f t="shared" si="168"/>
        <v>968</v>
      </c>
    </row>
    <row r="227" spans="1:59" x14ac:dyDescent="0.25">
      <c r="B227" s="3">
        <v>10</v>
      </c>
      <c r="C227" s="3">
        <v>19</v>
      </c>
      <c r="D227" s="3">
        <v>226</v>
      </c>
      <c r="E227" s="94">
        <f t="shared" si="180"/>
        <v>44123</v>
      </c>
      <c r="F227" s="11">
        <v>1581</v>
      </c>
      <c r="J227" s="11">
        <f t="shared" si="181"/>
        <v>1581</v>
      </c>
      <c r="K227" s="3">
        <v>395</v>
      </c>
      <c r="L227" s="2">
        <f t="shared" si="190"/>
        <v>395</v>
      </c>
      <c r="N227" s="2">
        <f t="shared" si="185"/>
        <v>35986</v>
      </c>
      <c r="O227" s="11">
        <f t="shared" si="187"/>
        <v>35986</v>
      </c>
      <c r="P227" s="2">
        <f t="shared" si="186"/>
        <v>5101</v>
      </c>
      <c r="R227" s="2">
        <f t="shared" si="191"/>
        <v>14.174956927694105</v>
      </c>
      <c r="S227" s="3">
        <f t="shared" si="188"/>
        <v>14.174956927694105</v>
      </c>
      <c r="T227" s="3">
        <v>29503</v>
      </c>
      <c r="U227" s="3">
        <v>1500</v>
      </c>
      <c r="V227" s="3">
        <v>74</v>
      </c>
      <c r="W227" s="3">
        <f t="shared" si="120"/>
        <v>1426</v>
      </c>
      <c r="X227" s="3">
        <v>18</v>
      </c>
      <c r="Y227" s="2">
        <f t="shared" si="179"/>
        <v>7916</v>
      </c>
      <c r="Z227" s="2">
        <f t="shared" si="192"/>
        <v>142</v>
      </c>
      <c r="AA227" s="19">
        <f t="shared" si="193"/>
        <v>1.7938352703385549</v>
      </c>
      <c r="AB227" s="3">
        <v>986</v>
      </c>
      <c r="AC227" s="3">
        <v>31</v>
      </c>
      <c r="AD227" s="2">
        <f t="shared" si="194"/>
        <v>1929</v>
      </c>
      <c r="AE227" s="2">
        <f t="shared" si="195"/>
        <v>2071</v>
      </c>
      <c r="AF227" s="2">
        <f t="shared" si="196"/>
        <v>6.8565910188314829</v>
      </c>
      <c r="AG227" s="2">
        <f t="shared" si="197"/>
        <v>4.1036806635562471</v>
      </c>
      <c r="AH227" s="3">
        <v>16943</v>
      </c>
      <c r="AI227" s="3">
        <f t="shared" si="170"/>
        <v>11574</v>
      </c>
      <c r="AJ227" s="3">
        <v>19</v>
      </c>
      <c r="AL227" s="3">
        <f t="shared" si="171"/>
        <v>10074</v>
      </c>
      <c r="AM227" s="3">
        <f t="shared" si="172"/>
        <v>3.3420330135918377</v>
      </c>
      <c r="AN227" s="3">
        <f t="shared" si="173"/>
        <v>12.960082944530846</v>
      </c>
      <c r="AO227" s="3">
        <f t="shared" si="169"/>
        <v>4.9333333333333336</v>
      </c>
      <c r="AP227" s="3">
        <f t="shared" si="174"/>
        <v>0.63936409193018839</v>
      </c>
      <c r="AQ227" s="3">
        <f t="shared" si="175"/>
        <v>12.320718852600656</v>
      </c>
      <c r="AR227" s="19">
        <f t="shared" si="198"/>
        <v>113.87499816585874</v>
      </c>
      <c r="AS227" s="22">
        <f t="shared" si="176"/>
        <v>2.0427298811965566</v>
      </c>
      <c r="AT227" s="19">
        <f t="shared" si="199"/>
        <v>517.67378524464289</v>
      </c>
      <c r="AU227" s="22">
        <f t="shared" si="189"/>
        <v>517.67378524464289</v>
      </c>
      <c r="AV227" s="2"/>
      <c r="AW227" s="70"/>
      <c r="AX227" s="70"/>
      <c r="BE227" s="6">
        <f t="shared" si="166"/>
        <v>44123</v>
      </c>
      <c r="BF227" s="2">
        <f t="shared" si="167"/>
        <v>29503</v>
      </c>
      <c r="BG227" s="2">
        <f t="shared" si="168"/>
        <v>986</v>
      </c>
    </row>
    <row r="228" spans="1:59" x14ac:dyDescent="0.25">
      <c r="B228" s="3">
        <v>10</v>
      </c>
      <c r="C228" s="3">
        <v>20</v>
      </c>
      <c r="D228" s="3">
        <v>227</v>
      </c>
      <c r="E228" s="94">
        <f t="shared" si="180"/>
        <v>44124</v>
      </c>
      <c r="F228" s="11">
        <v>4406</v>
      </c>
      <c r="J228" s="11">
        <f t="shared" si="181"/>
        <v>4406</v>
      </c>
      <c r="K228" s="3">
        <v>1024</v>
      </c>
      <c r="L228" s="2">
        <f t="shared" si="190"/>
        <v>1024</v>
      </c>
      <c r="N228" s="2">
        <f t="shared" si="185"/>
        <v>36072</v>
      </c>
      <c r="O228" s="11">
        <f t="shared" si="187"/>
        <v>36072</v>
      </c>
      <c r="P228" s="2">
        <f t="shared" si="186"/>
        <v>5538</v>
      </c>
      <c r="R228" s="2">
        <f t="shared" si="191"/>
        <v>15.352628077178975</v>
      </c>
      <c r="S228" s="3">
        <f t="shared" si="188"/>
        <v>15.352628077178975</v>
      </c>
      <c r="T228" s="3">
        <v>30527</v>
      </c>
      <c r="U228" s="3">
        <v>1562</v>
      </c>
      <c r="V228" s="3">
        <v>88</v>
      </c>
      <c r="W228" s="3">
        <f t="shared" si="120"/>
        <v>1474</v>
      </c>
      <c r="X228" s="3">
        <v>22</v>
      </c>
      <c r="Y228" s="2">
        <f t="shared" si="179"/>
        <v>8657</v>
      </c>
      <c r="Z228" s="2">
        <f t="shared" si="192"/>
        <v>154</v>
      </c>
      <c r="AA228" s="19">
        <f t="shared" si="193"/>
        <v>1.7789072426937738</v>
      </c>
      <c r="AB228" s="3">
        <v>1008</v>
      </c>
      <c r="AC228" s="3">
        <v>210</v>
      </c>
      <c r="AD228" s="2">
        <f t="shared" si="194"/>
        <v>1974</v>
      </c>
      <c r="AE228" s="2">
        <f t="shared" si="195"/>
        <v>2128</v>
      </c>
      <c r="AF228" s="2">
        <f t="shared" si="196"/>
        <v>7.2368421052631584</v>
      </c>
      <c r="AG228" s="2">
        <f t="shared" si="197"/>
        <v>4.3855116514690984</v>
      </c>
      <c r="AH228" s="3">
        <v>17153</v>
      </c>
      <c r="AI228" s="3">
        <f t="shared" si="170"/>
        <v>12366</v>
      </c>
      <c r="AJ228" s="3">
        <v>71</v>
      </c>
      <c r="AL228" s="3">
        <f t="shared" si="171"/>
        <v>10804</v>
      </c>
      <c r="AM228" s="3">
        <f t="shared" si="172"/>
        <v>3.301994955285485</v>
      </c>
      <c r="AN228" s="3">
        <f t="shared" si="173"/>
        <v>12.631408701277696</v>
      </c>
      <c r="AO228" s="3">
        <f t="shared" si="169"/>
        <v>5.6338028169014089</v>
      </c>
      <c r="AP228" s="3">
        <f t="shared" si="174"/>
        <v>0.71162865922691243</v>
      </c>
      <c r="AQ228" s="3">
        <f t="shared" si="175"/>
        <v>11.919780042050784</v>
      </c>
      <c r="AR228" s="19">
        <f t="shared" si="198"/>
        <v>124.53459564449712</v>
      </c>
      <c r="AS228" s="22">
        <f t="shared" si="176"/>
        <v>2.2153549415793639</v>
      </c>
      <c r="AT228" s="19">
        <f t="shared" si="199"/>
        <v>518.91093151071959</v>
      </c>
      <c r="AU228" s="22">
        <f t="shared" si="189"/>
        <v>518.91093151071959</v>
      </c>
      <c r="AV228" s="2"/>
      <c r="AW228" s="70"/>
      <c r="AX228" s="70"/>
      <c r="BE228" s="6">
        <f t="shared" si="166"/>
        <v>44124</v>
      </c>
      <c r="BF228" s="2">
        <f t="shared" si="167"/>
        <v>30527</v>
      </c>
      <c r="BG228" s="2">
        <f t="shared" si="168"/>
        <v>1008</v>
      </c>
    </row>
    <row r="229" spans="1:59" x14ac:dyDescent="0.25">
      <c r="B229" s="3">
        <v>10</v>
      </c>
      <c r="C229" s="3">
        <v>21</v>
      </c>
      <c r="D229" s="3">
        <v>228</v>
      </c>
      <c r="E229" s="94">
        <f t="shared" si="180"/>
        <v>44125</v>
      </c>
      <c r="F229" s="11">
        <v>11505</v>
      </c>
      <c r="J229" s="11">
        <f t="shared" si="181"/>
        <v>11505</v>
      </c>
      <c r="K229" s="3">
        <v>1336</v>
      </c>
      <c r="L229" s="2">
        <f t="shared" si="190"/>
        <v>1336</v>
      </c>
      <c r="N229" s="2">
        <f t="shared" si="185"/>
        <v>41758</v>
      </c>
      <c r="O229" s="11">
        <f t="shared" si="187"/>
        <v>41758</v>
      </c>
      <c r="P229" s="2">
        <f t="shared" si="186"/>
        <v>6089</v>
      </c>
      <c r="R229" s="2">
        <f t="shared" si="191"/>
        <v>14.581637051582931</v>
      </c>
      <c r="S229" s="3">
        <f t="shared" si="188"/>
        <v>14.581637051582931</v>
      </c>
      <c r="T229" s="3">
        <v>31863</v>
      </c>
      <c r="U229" s="3">
        <v>1633</v>
      </c>
      <c r="V229" s="3">
        <v>93</v>
      </c>
      <c r="W229" s="3">
        <f t="shared" si="120"/>
        <v>1540</v>
      </c>
      <c r="X229" s="3">
        <v>11</v>
      </c>
      <c r="Y229" s="2">
        <f t="shared" si="179"/>
        <v>9557</v>
      </c>
      <c r="Z229" s="2">
        <f t="shared" si="192"/>
        <v>157</v>
      </c>
      <c r="AA229" s="19">
        <f t="shared" si="193"/>
        <v>1.6427749293711416</v>
      </c>
      <c r="AB229" s="3">
        <v>1019</v>
      </c>
      <c r="AC229" s="3">
        <v>261</v>
      </c>
      <c r="AD229" s="2">
        <f t="shared" si="194"/>
        <v>2104</v>
      </c>
      <c r="AE229" s="2">
        <f t="shared" si="195"/>
        <v>2261</v>
      </c>
      <c r="AF229" s="2">
        <f t="shared" si="196"/>
        <v>6.9438301636444058</v>
      </c>
      <c r="AG229" s="2">
        <f t="shared" si="197"/>
        <v>4.542300380228137</v>
      </c>
      <c r="AH229" s="3">
        <v>17414</v>
      </c>
      <c r="AI229" s="3">
        <f t="shared" si="170"/>
        <v>13430</v>
      </c>
      <c r="AJ229" s="3">
        <v>60</v>
      </c>
      <c r="AL229" s="3">
        <f t="shared" si="171"/>
        <v>11797</v>
      </c>
      <c r="AM229" s="3">
        <f t="shared" si="172"/>
        <v>3.1980667231585227</v>
      </c>
      <c r="AN229" s="3">
        <f t="shared" si="173"/>
        <v>12.159344750558452</v>
      </c>
      <c r="AO229" s="3">
        <f t="shared" si="169"/>
        <v>5.6950398040416417</v>
      </c>
      <c r="AP229" s="3">
        <f t="shared" si="174"/>
        <v>0.69247952345495167</v>
      </c>
      <c r="AQ229" s="3">
        <f t="shared" si="175"/>
        <v>11.466865227103499</v>
      </c>
      <c r="AR229" s="19">
        <f t="shared" si="198"/>
        <v>137.48147517320768</v>
      </c>
      <c r="AS229" s="22">
        <f t="shared" si="176"/>
        <v>2.2585112066750659</v>
      </c>
      <c r="AT229" s="19">
        <f t="shared" si="199"/>
        <v>600.70643928877325</v>
      </c>
      <c r="AU229" s="22">
        <f t="shared" si="189"/>
        <v>600.70643928877325</v>
      </c>
      <c r="AV229" s="2"/>
      <c r="AW229" s="70"/>
      <c r="AX229" s="70"/>
      <c r="BE229" s="6">
        <f t="shared" si="166"/>
        <v>44125</v>
      </c>
      <c r="BF229" s="2">
        <f t="shared" si="167"/>
        <v>31863</v>
      </c>
      <c r="BG229" s="2">
        <f t="shared" si="168"/>
        <v>1019</v>
      </c>
    </row>
    <row r="230" spans="1:59" x14ac:dyDescent="0.25">
      <c r="B230" s="3">
        <v>10</v>
      </c>
      <c r="C230" s="3">
        <v>22</v>
      </c>
      <c r="D230" s="3">
        <v>229</v>
      </c>
      <c r="E230" s="94">
        <f t="shared" si="180"/>
        <v>44126</v>
      </c>
      <c r="F230" s="11">
        <v>8738</v>
      </c>
      <c r="J230" s="11">
        <f t="shared" si="181"/>
        <v>8738</v>
      </c>
      <c r="K230" s="3">
        <v>1472</v>
      </c>
      <c r="L230" s="2">
        <f t="shared" si="190"/>
        <v>1472</v>
      </c>
      <c r="N230" s="2">
        <f t="shared" si="185"/>
        <v>44598</v>
      </c>
      <c r="O230" s="11">
        <f t="shared" si="187"/>
        <v>44598</v>
      </c>
      <c r="P230" s="2">
        <f t="shared" si="186"/>
        <v>6742</v>
      </c>
      <c r="R230" s="2">
        <f t="shared" si="191"/>
        <v>15.117269832727926</v>
      </c>
      <c r="S230" s="3">
        <f t="shared" si="188"/>
        <v>15.117269832727926</v>
      </c>
      <c r="T230" s="3">
        <v>33335</v>
      </c>
      <c r="U230" s="3">
        <v>1732</v>
      </c>
      <c r="V230" s="3">
        <v>107</v>
      </c>
      <c r="W230" s="3">
        <f t="shared" si="120"/>
        <v>1625</v>
      </c>
      <c r="X230" s="3">
        <v>29</v>
      </c>
      <c r="Y230" s="2">
        <f t="shared" si="179"/>
        <v>10592</v>
      </c>
      <c r="Z230" s="2">
        <f t="shared" si="192"/>
        <v>175</v>
      </c>
      <c r="AA230" s="19">
        <f t="shared" si="193"/>
        <v>1.6521903323262841</v>
      </c>
      <c r="AB230" s="3">
        <v>1048</v>
      </c>
      <c r="AC230" s="3">
        <v>184</v>
      </c>
      <c r="AD230" s="2">
        <f t="shared" si="194"/>
        <v>2150</v>
      </c>
      <c r="AE230" s="2">
        <f t="shared" si="195"/>
        <v>2325</v>
      </c>
      <c r="AF230" s="2">
        <f t="shared" si="196"/>
        <v>7.5268817204301079</v>
      </c>
      <c r="AG230" s="2">
        <f t="shared" si="197"/>
        <v>4.9265116279069767</v>
      </c>
      <c r="AH230" s="3">
        <v>17598</v>
      </c>
      <c r="AI230" s="3">
        <f t="shared" si="170"/>
        <v>14689</v>
      </c>
      <c r="AJ230" s="3">
        <v>45</v>
      </c>
      <c r="AL230" s="3">
        <f t="shared" si="171"/>
        <v>12957</v>
      </c>
      <c r="AM230" s="3">
        <f t="shared" si="172"/>
        <v>3.143842807859607</v>
      </c>
      <c r="AN230" s="3">
        <f t="shared" si="173"/>
        <v>11.791136224385594</v>
      </c>
      <c r="AO230" s="3">
        <f t="shared" si="169"/>
        <v>6.1778290993071598</v>
      </c>
      <c r="AP230" s="3">
        <f t="shared" si="174"/>
        <v>0.72843624480904079</v>
      </c>
      <c r="AQ230" s="3">
        <f t="shared" si="175"/>
        <v>11.062699979576553</v>
      </c>
      <c r="AR230" s="19">
        <f t="shared" si="198"/>
        <v>152.37038663122482</v>
      </c>
      <c r="AS230" s="22">
        <f t="shared" si="176"/>
        <v>2.5174487972492772</v>
      </c>
      <c r="AT230" s="19">
        <f t="shared" si="199"/>
        <v>641.56103691270437</v>
      </c>
      <c r="AU230" s="22">
        <f t="shared" si="189"/>
        <v>641.56103691270437</v>
      </c>
      <c r="AV230" s="2"/>
      <c r="AW230" s="70"/>
      <c r="AX230" s="70"/>
      <c r="BE230" s="6">
        <f t="shared" si="166"/>
        <v>44126</v>
      </c>
      <c r="BF230" s="2">
        <f t="shared" si="167"/>
        <v>33335</v>
      </c>
      <c r="BG230" s="2">
        <f t="shared" si="168"/>
        <v>1048</v>
      </c>
    </row>
    <row r="231" spans="1:59" x14ac:dyDescent="0.25">
      <c r="B231" s="3">
        <v>10</v>
      </c>
      <c r="C231" s="3">
        <v>23</v>
      </c>
      <c r="D231" s="3">
        <v>230</v>
      </c>
      <c r="E231" s="94">
        <f t="shared" si="180"/>
        <v>44127</v>
      </c>
      <c r="F231" s="11">
        <v>9038</v>
      </c>
      <c r="J231" s="11">
        <f t="shared" si="181"/>
        <v>9038</v>
      </c>
      <c r="K231" s="3">
        <v>1595</v>
      </c>
      <c r="L231" s="2">
        <f t="shared" si="190"/>
        <v>1595</v>
      </c>
      <c r="N231" s="2">
        <f t="shared" si="185"/>
        <v>47312</v>
      </c>
      <c r="O231" s="11">
        <f t="shared" si="187"/>
        <v>47312</v>
      </c>
      <c r="P231" s="2">
        <f t="shared" si="186"/>
        <v>7423</v>
      </c>
      <c r="R231" s="2">
        <f t="shared" si="191"/>
        <v>15.689465674670275</v>
      </c>
      <c r="S231" s="3">
        <f t="shared" si="188"/>
        <v>15.689465674670275</v>
      </c>
      <c r="T231" s="3">
        <v>34930</v>
      </c>
      <c r="U231" s="3">
        <v>1792</v>
      </c>
      <c r="V231" s="3">
        <v>112</v>
      </c>
      <c r="W231" s="3">
        <f t="shared" si="120"/>
        <v>1680</v>
      </c>
      <c r="X231" s="3">
        <v>16</v>
      </c>
      <c r="Y231" s="2">
        <f t="shared" si="179"/>
        <v>11671</v>
      </c>
      <c r="Z231" s="2">
        <f t="shared" si="192"/>
        <v>184</v>
      </c>
      <c r="AA231" s="19">
        <f t="shared" si="193"/>
        <v>1.576557278725045</v>
      </c>
      <c r="AB231" s="3">
        <v>1064</v>
      </c>
      <c r="AC231" s="3">
        <v>235</v>
      </c>
      <c r="AD231" s="2">
        <f t="shared" si="194"/>
        <v>2270</v>
      </c>
      <c r="AE231" s="2">
        <f t="shared" si="195"/>
        <v>2454</v>
      </c>
      <c r="AF231" s="2">
        <f t="shared" si="196"/>
        <v>7.497962510187449</v>
      </c>
      <c r="AG231" s="2">
        <f t="shared" si="197"/>
        <v>5.1414096916299563</v>
      </c>
      <c r="AH231" s="3">
        <v>17833</v>
      </c>
      <c r="AI231" s="3">
        <f t="shared" si="170"/>
        <v>16033</v>
      </c>
      <c r="AJ231" s="3">
        <v>59</v>
      </c>
      <c r="AL231" s="3">
        <f t="shared" si="171"/>
        <v>14241</v>
      </c>
      <c r="AM231" s="3">
        <f t="shared" si="172"/>
        <v>3.0460921843687374</v>
      </c>
      <c r="AN231" s="3">
        <f t="shared" si="173"/>
        <v>11.176947545687019</v>
      </c>
      <c r="AO231" s="3">
        <f t="shared" si="169"/>
        <v>6.25</v>
      </c>
      <c r="AP231" s="3">
        <f t="shared" si="174"/>
        <v>0.69855922160543871</v>
      </c>
      <c r="AQ231" s="3">
        <f t="shared" si="175"/>
        <v>10.478388324081582</v>
      </c>
      <c r="AR231" s="19">
        <f t="shared" si="198"/>
        <v>167.89225664397895</v>
      </c>
      <c r="AS231" s="22">
        <f t="shared" si="176"/>
        <v>2.6469175925363828</v>
      </c>
      <c r="AT231" s="19">
        <f t="shared" si="199"/>
        <v>680.60307140261602</v>
      </c>
      <c r="AU231" s="22">
        <f t="shared" si="189"/>
        <v>680.60307140261602</v>
      </c>
      <c r="AV231" s="2"/>
      <c r="AW231" s="70"/>
      <c r="AX231" s="70"/>
      <c r="BE231" s="6">
        <f t="shared" si="166"/>
        <v>44127</v>
      </c>
      <c r="BF231" s="2">
        <f t="shared" si="167"/>
        <v>34930</v>
      </c>
      <c r="BG231" s="2">
        <f t="shared" si="168"/>
        <v>1064</v>
      </c>
    </row>
    <row r="232" spans="1:59" x14ac:dyDescent="0.25">
      <c r="B232" s="3">
        <v>10</v>
      </c>
      <c r="C232" s="3">
        <v>24</v>
      </c>
      <c r="D232" s="3">
        <v>231</v>
      </c>
      <c r="E232" s="94">
        <f t="shared" si="180"/>
        <v>44128</v>
      </c>
      <c r="F232" s="11">
        <v>9831</v>
      </c>
      <c r="J232" s="11">
        <f t="shared" si="181"/>
        <v>9831</v>
      </c>
      <c r="K232" s="3">
        <v>1589</v>
      </c>
      <c r="L232" s="2">
        <f t="shared" si="190"/>
        <v>1589</v>
      </c>
      <c r="N232" s="2">
        <f t="shared" si="185"/>
        <v>49701</v>
      </c>
      <c r="O232" s="11">
        <f t="shared" si="187"/>
        <v>49701</v>
      </c>
      <c r="P232" s="2">
        <f t="shared" si="186"/>
        <v>8014</v>
      </c>
      <c r="R232" s="2">
        <f t="shared" si="191"/>
        <v>16.124424055854007</v>
      </c>
      <c r="S232" s="3">
        <f t="shared" si="188"/>
        <v>16.124424055854007</v>
      </c>
      <c r="T232" s="3">
        <v>36519</v>
      </c>
      <c r="U232" s="3">
        <v>1886</v>
      </c>
      <c r="V232" s="3">
        <v>127</v>
      </c>
      <c r="W232" s="3">
        <f t="shared" si="120"/>
        <v>1759</v>
      </c>
      <c r="X232" s="3">
        <v>13</v>
      </c>
      <c r="Y232" s="2">
        <f t="shared" si="179"/>
        <v>12648</v>
      </c>
      <c r="Z232" s="2">
        <f t="shared" si="192"/>
        <v>190</v>
      </c>
      <c r="AA232" s="19">
        <f t="shared" si="193"/>
        <v>1.502213788741303</v>
      </c>
      <c r="AB232" s="3">
        <v>1077</v>
      </c>
      <c r="AC232" s="3">
        <v>269</v>
      </c>
      <c r="AD232" s="2">
        <f t="shared" si="194"/>
        <v>2389</v>
      </c>
      <c r="AE232" s="2">
        <f t="shared" si="195"/>
        <v>2579</v>
      </c>
      <c r="AF232" s="2">
        <f t="shared" si="196"/>
        <v>7.3671965878247381</v>
      </c>
      <c r="AG232" s="2">
        <f t="shared" si="197"/>
        <v>5.2942653830054418</v>
      </c>
      <c r="AH232" s="3">
        <v>18102</v>
      </c>
      <c r="AI232" s="3">
        <f t="shared" si="170"/>
        <v>17340</v>
      </c>
      <c r="AJ232" s="3">
        <v>45</v>
      </c>
      <c r="AL232" s="3">
        <f t="shared" si="171"/>
        <v>15454</v>
      </c>
      <c r="AM232" s="3">
        <f t="shared" si="172"/>
        <v>2.949149757660396</v>
      </c>
      <c r="AN232" s="3">
        <f t="shared" si="173"/>
        <v>10.876585928489042</v>
      </c>
      <c r="AO232" s="3">
        <f t="shared" si="169"/>
        <v>6.7338282078472966</v>
      </c>
      <c r="AP232" s="3">
        <f t="shared" si="174"/>
        <v>0.73241061130334484</v>
      </c>
      <c r="AQ232" s="3">
        <f t="shared" si="175"/>
        <v>10.144175317185699</v>
      </c>
      <c r="AR232" s="19">
        <f t="shared" si="198"/>
        <v>181.9468136434792</v>
      </c>
      <c r="AS232" s="22">
        <f t="shared" si="176"/>
        <v>2.7332301227277869</v>
      </c>
      <c r="AT232" s="19">
        <f t="shared" si="199"/>
        <v>714.96984384049335</v>
      </c>
      <c r="AU232" s="22">
        <f t="shared" si="189"/>
        <v>714.96984384049335</v>
      </c>
      <c r="AV232" s="2"/>
      <c r="AW232" s="70"/>
      <c r="AX232" s="70"/>
      <c r="BE232" s="6">
        <f t="shared" si="166"/>
        <v>44128</v>
      </c>
      <c r="BF232" s="2">
        <f t="shared" si="167"/>
        <v>36519</v>
      </c>
      <c r="BG232" s="2">
        <f t="shared" si="168"/>
        <v>1077</v>
      </c>
    </row>
    <row r="233" spans="1:59" s="46" customFormat="1" x14ac:dyDescent="0.25">
      <c r="A233" s="84" t="s">
        <v>78</v>
      </c>
      <c r="B233" s="46">
        <v>10</v>
      </c>
      <c r="C233" s="46">
        <v>25</v>
      </c>
      <c r="D233" s="46">
        <v>232</v>
      </c>
      <c r="E233" s="93">
        <f t="shared" si="180"/>
        <v>44129</v>
      </c>
      <c r="F233" s="51">
        <v>7094</v>
      </c>
      <c r="G233" s="51"/>
      <c r="H233" s="51"/>
      <c r="I233" s="51"/>
      <c r="J233" s="51">
        <f t="shared" si="181"/>
        <v>7094</v>
      </c>
      <c r="K233" s="46">
        <v>1043</v>
      </c>
      <c r="L233" s="36">
        <f t="shared" si="190"/>
        <v>1043</v>
      </c>
      <c r="M233" s="46">
        <v>8454</v>
      </c>
      <c r="N233" s="36">
        <f t="shared" si="185"/>
        <v>52193</v>
      </c>
      <c r="O233" s="51">
        <f t="shared" si="187"/>
        <v>52193</v>
      </c>
      <c r="P233" s="36">
        <f t="shared" si="186"/>
        <v>8454</v>
      </c>
      <c r="Q233" s="46">
        <v>116</v>
      </c>
      <c r="R233" s="36">
        <f t="shared" si="191"/>
        <v>16.197574387369954</v>
      </c>
      <c r="S233" s="46">
        <f t="shared" si="188"/>
        <v>16.197574387369954</v>
      </c>
      <c r="T233" s="46">
        <v>37562</v>
      </c>
      <c r="U233" s="46">
        <v>1976</v>
      </c>
      <c r="V233" s="46">
        <v>138</v>
      </c>
      <c r="W233" s="46">
        <f t="shared" si="120"/>
        <v>1838</v>
      </c>
      <c r="X233" s="46">
        <v>7</v>
      </c>
      <c r="Y233" s="36">
        <f t="shared" si="179"/>
        <v>13243</v>
      </c>
      <c r="Z233" s="36">
        <f t="shared" si="192"/>
        <v>193</v>
      </c>
      <c r="AA233" s="39">
        <f t="shared" si="193"/>
        <v>1.4573737068640036</v>
      </c>
      <c r="AB233" s="46">
        <v>1084</v>
      </c>
      <c r="AC233" s="46">
        <v>130</v>
      </c>
      <c r="AD233" s="36">
        <f t="shared" si="194"/>
        <v>2414</v>
      </c>
      <c r="AE233" s="36">
        <f t="shared" si="195"/>
        <v>2607</v>
      </c>
      <c r="AF233" s="36">
        <f t="shared" si="196"/>
        <v>7.4031453778289222</v>
      </c>
      <c r="AG233" s="36">
        <f t="shared" si="197"/>
        <v>5.4859154929577461</v>
      </c>
      <c r="AH233" s="46">
        <v>18246</v>
      </c>
      <c r="AI233" s="46">
        <f t="shared" si="170"/>
        <v>18232</v>
      </c>
      <c r="AJ233" s="46">
        <v>41</v>
      </c>
      <c r="AL233" s="46">
        <f t="shared" si="171"/>
        <v>16256</v>
      </c>
      <c r="AM233" s="46">
        <f t="shared" si="172"/>
        <v>2.885895319738033</v>
      </c>
      <c r="AN233" s="46">
        <f t="shared" si="173"/>
        <v>10.83808688021062</v>
      </c>
      <c r="AO233" s="46">
        <f t="shared" si="169"/>
        <v>6.9838056680161946</v>
      </c>
      <c r="AP233" s="46">
        <f t="shared" si="174"/>
        <v>0.75691092584466868</v>
      </c>
      <c r="AQ233" s="46">
        <f t="shared" si="175"/>
        <v>10.08117595436595</v>
      </c>
      <c r="AR233" s="39">
        <f t="shared" si="198"/>
        <v>190.50613955412672</v>
      </c>
      <c r="AS233" s="41">
        <f t="shared" si="176"/>
        <v>2.7763863878234885</v>
      </c>
      <c r="AT233" s="39">
        <f t="shared" si="199"/>
        <v>750.81831471332305</v>
      </c>
      <c r="AU233" s="22">
        <f t="shared" si="189"/>
        <v>750.81831471332305</v>
      </c>
      <c r="AV233" s="36"/>
      <c r="AW233" s="71"/>
      <c r="AX233" s="71"/>
      <c r="BA233" s="51"/>
      <c r="BD233" s="51"/>
      <c r="BE233" s="50">
        <f t="shared" si="166"/>
        <v>44129</v>
      </c>
      <c r="BF233" s="36">
        <f t="shared" si="167"/>
        <v>37562</v>
      </c>
      <c r="BG233" s="36">
        <f t="shared" si="168"/>
        <v>1084</v>
      </c>
    </row>
    <row r="234" spans="1:59" x14ac:dyDescent="0.25">
      <c r="B234" s="3">
        <v>10</v>
      </c>
      <c r="C234" s="3">
        <v>26</v>
      </c>
      <c r="D234" s="3">
        <v>233</v>
      </c>
      <c r="E234" s="94">
        <f t="shared" si="180"/>
        <v>44130</v>
      </c>
      <c r="F234" s="11">
        <v>2257</v>
      </c>
      <c r="J234" s="11">
        <f t="shared" si="181"/>
        <v>2257</v>
      </c>
      <c r="K234" s="3">
        <v>327</v>
      </c>
      <c r="L234" s="2">
        <f t="shared" si="190"/>
        <v>327</v>
      </c>
      <c r="N234" s="2">
        <f t="shared" si="185"/>
        <v>52869</v>
      </c>
      <c r="O234" s="11">
        <f t="shared" si="187"/>
        <v>52869</v>
      </c>
      <c r="P234" s="2">
        <f t="shared" si="186"/>
        <v>8386</v>
      </c>
      <c r="R234" s="2">
        <f t="shared" si="191"/>
        <v>15.861847207248104</v>
      </c>
      <c r="S234" s="3">
        <f t="shared" si="188"/>
        <v>15.861847207248104</v>
      </c>
      <c r="T234" s="3">
        <v>37889</v>
      </c>
      <c r="U234" s="3">
        <v>2036</v>
      </c>
      <c r="V234" s="3">
        <v>146</v>
      </c>
      <c r="W234" s="3">
        <f t="shared" si="120"/>
        <v>1890</v>
      </c>
      <c r="X234" s="3">
        <v>10</v>
      </c>
      <c r="Y234" s="2">
        <f t="shared" si="179"/>
        <v>13487</v>
      </c>
      <c r="Z234" s="2">
        <f t="shared" si="192"/>
        <v>202</v>
      </c>
      <c r="AA234" s="19">
        <f t="shared" si="193"/>
        <v>1.4977385630607252</v>
      </c>
      <c r="AB234" s="3">
        <v>1094</v>
      </c>
      <c r="AC234" s="3">
        <v>122</v>
      </c>
      <c r="AD234" s="2">
        <f t="shared" si="194"/>
        <v>2507</v>
      </c>
      <c r="AE234" s="2">
        <f t="shared" si="195"/>
        <v>2709</v>
      </c>
      <c r="AF234" s="2">
        <f t="shared" si="196"/>
        <v>7.4566260612772242</v>
      </c>
      <c r="AG234" s="2">
        <f t="shared" si="197"/>
        <v>5.3797367371360192</v>
      </c>
      <c r="AH234" s="3">
        <v>18354</v>
      </c>
      <c r="AI234" s="3">
        <f t="shared" si="170"/>
        <v>18441</v>
      </c>
      <c r="AJ234" s="3">
        <v>11</v>
      </c>
      <c r="AL234" s="3">
        <f t="shared" si="171"/>
        <v>16405</v>
      </c>
      <c r="AM234" s="3">
        <f t="shared" si="172"/>
        <v>2.8873815619309036</v>
      </c>
      <c r="AN234" s="3">
        <f t="shared" si="173"/>
        <v>11.040616018654086</v>
      </c>
      <c r="AO234" s="3">
        <f t="shared" si="169"/>
        <v>7.1709233791748526</v>
      </c>
      <c r="AP234" s="3">
        <f t="shared" si="174"/>
        <v>0.79171411528658964</v>
      </c>
      <c r="AQ234" s="3">
        <f t="shared" si="175"/>
        <v>10.248901903367496</v>
      </c>
      <c r="AR234" s="19">
        <f t="shared" si="198"/>
        <v>194.01618244857715</v>
      </c>
      <c r="AS234" s="22">
        <f t="shared" si="176"/>
        <v>2.9058551831105941</v>
      </c>
      <c r="AT234" s="19">
        <f t="shared" si="199"/>
        <v>760.54285978155451</v>
      </c>
      <c r="AU234" s="22">
        <f t="shared" si="189"/>
        <v>760.54285978155451</v>
      </c>
      <c r="AV234" s="2"/>
      <c r="AW234" s="70"/>
      <c r="AX234" s="70"/>
      <c r="BE234" s="6">
        <f t="shared" si="166"/>
        <v>44130</v>
      </c>
      <c r="BF234" s="2">
        <f t="shared" si="167"/>
        <v>37889</v>
      </c>
      <c r="BG234" s="2">
        <f t="shared" si="168"/>
        <v>1094</v>
      </c>
    </row>
    <row r="235" spans="1:59" x14ac:dyDescent="0.25">
      <c r="B235" s="3">
        <v>10</v>
      </c>
      <c r="C235" s="3">
        <v>27</v>
      </c>
      <c r="D235" s="3">
        <v>234</v>
      </c>
      <c r="E235" s="94">
        <f t="shared" si="180"/>
        <v>44131</v>
      </c>
      <c r="F235" s="11">
        <v>7659</v>
      </c>
      <c r="J235" s="11">
        <f t="shared" si="181"/>
        <v>7659</v>
      </c>
      <c r="K235" s="3">
        <v>2243</v>
      </c>
      <c r="L235" s="2">
        <f t="shared" si="190"/>
        <v>2243</v>
      </c>
      <c r="N235" s="2">
        <f t="shared" si="185"/>
        <v>56122</v>
      </c>
      <c r="O235" s="11">
        <f t="shared" si="187"/>
        <v>56122</v>
      </c>
      <c r="P235" s="2">
        <f t="shared" si="186"/>
        <v>9605</v>
      </c>
      <c r="R235" s="2">
        <f t="shared" si="191"/>
        <v>17.114500552368057</v>
      </c>
      <c r="S235" s="3">
        <f t="shared" si="188"/>
        <v>17.114500552368057</v>
      </c>
      <c r="T235" s="3">
        <v>40132</v>
      </c>
      <c r="U235" s="3">
        <v>2130</v>
      </c>
      <c r="V235" s="3">
        <v>149</v>
      </c>
      <c r="W235" s="3">
        <f t="shared" si="120"/>
        <v>1981</v>
      </c>
      <c r="X235" s="3">
        <v>42</v>
      </c>
      <c r="Y235" s="2">
        <f t="shared" si="179"/>
        <v>15143</v>
      </c>
      <c r="Z235" s="2">
        <f t="shared" si="192"/>
        <v>221</v>
      </c>
      <c r="AA235" s="19">
        <f t="shared" si="193"/>
        <v>1.4594201941491118</v>
      </c>
      <c r="AB235" s="3">
        <v>1136</v>
      </c>
      <c r="AC235" s="3">
        <v>296</v>
      </c>
      <c r="AD235" s="2">
        <f t="shared" si="194"/>
        <v>2675</v>
      </c>
      <c r="AE235" s="2">
        <f t="shared" si="195"/>
        <v>2896</v>
      </c>
      <c r="AF235" s="2">
        <f t="shared" si="196"/>
        <v>7.6312154696132604</v>
      </c>
      <c r="AG235" s="2">
        <f t="shared" si="197"/>
        <v>5.6609345794392523</v>
      </c>
      <c r="AH235" s="3">
        <v>18650</v>
      </c>
      <c r="AI235" s="3">
        <f t="shared" si="170"/>
        <v>20346</v>
      </c>
      <c r="AJ235" s="3">
        <v>65</v>
      </c>
      <c r="AL235" s="3">
        <f t="shared" si="171"/>
        <v>18216</v>
      </c>
      <c r="AM235" s="3">
        <f t="shared" si="172"/>
        <v>2.8306588258746137</v>
      </c>
      <c r="AN235" s="3">
        <f t="shared" si="173"/>
        <v>10.468888233559422</v>
      </c>
      <c r="AO235" s="3">
        <f t="shared" si="169"/>
        <v>6.995305164319249</v>
      </c>
      <c r="AP235" s="3">
        <f t="shared" si="174"/>
        <v>0.73233067924899242</v>
      </c>
      <c r="AQ235" s="3">
        <f t="shared" si="175"/>
        <v>9.7365575543104299</v>
      </c>
      <c r="AR235" s="19">
        <f t="shared" si="198"/>
        <v>217.83844078140459</v>
      </c>
      <c r="AS235" s="22">
        <f t="shared" si="176"/>
        <v>3.1791781953833729</v>
      </c>
      <c r="AT235" s="19">
        <f t="shared" si="199"/>
        <v>807.33863656699384</v>
      </c>
      <c r="AU235" s="22">
        <f t="shared" si="189"/>
        <v>807.33863656699384</v>
      </c>
      <c r="AV235" s="2"/>
      <c r="AW235" s="70"/>
      <c r="AX235" s="70"/>
      <c r="BE235" s="6">
        <f t="shared" si="166"/>
        <v>44131</v>
      </c>
      <c r="BF235" s="2">
        <f t="shared" si="167"/>
        <v>40132</v>
      </c>
      <c r="BG235" s="2">
        <f t="shared" si="168"/>
        <v>1136</v>
      </c>
    </row>
    <row r="236" spans="1:59" x14ac:dyDescent="0.25">
      <c r="B236" s="3">
        <v>10</v>
      </c>
      <c r="C236" s="3">
        <v>28</v>
      </c>
      <c r="D236" s="3">
        <v>235</v>
      </c>
      <c r="E236" s="94">
        <f t="shared" si="180"/>
        <v>44132</v>
      </c>
      <c r="F236" s="11">
        <v>11226</v>
      </c>
      <c r="J236" s="11">
        <f t="shared" si="181"/>
        <v>11226</v>
      </c>
      <c r="K236" s="3">
        <v>2569</v>
      </c>
      <c r="L236" s="2">
        <f t="shared" si="190"/>
        <v>2569</v>
      </c>
      <c r="N236" s="2">
        <f t="shared" si="185"/>
        <v>55843</v>
      </c>
      <c r="O236" s="11">
        <f t="shared" si="187"/>
        <v>55843</v>
      </c>
      <c r="P236" s="2">
        <f t="shared" si="186"/>
        <v>10838</v>
      </c>
      <c r="R236" s="2">
        <f t="shared" si="191"/>
        <v>19.407983095464068</v>
      </c>
      <c r="S236" s="3">
        <f t="shared" si="188"/>
        <v>19.407983095464068</v>
      </c>
      <c r="T236" s="3">
        <v>42701</v>
      </c>
      <c r="U236" s="3">
        <v>2217</v>
      </c>
      <c r="V236" s="3">
        <v>145</v>
      </c>
      <c r="W236" s="3">
        <f t="shared" si="120"/>
        <v>2072</v>
      </c>
      <c r="X236" s="3">
        <v>25</v>
      </c>
      <c r="Y236" s="2">
        <f t="shared" si="179"/>
        <v>16927</v>
      </c>
      <c r="Z236" s="2">
        <f t="shared" si="192"/>
        <v>238</v>
      </c>
      <c r="AA236" s="19">
        <f t="shared" si="193"/>
        <v>1.4060376912624799</v>
      </c>
      <c r="AB236" s="3">
        <v>1161</v>
      </c>
      <c r="AC236" s="3">
        <v>293</v>
      </c>
      <c r="AD236" s="2">
        <f t="shared" si="194"/>
        <v>2804</v>
      </c>
      <c r="AE236" s="2">
        <f t="shared" si="195"/>
        <v>3042</v>
      </c>
      <c r="AF236" s="2">
        <f t="shared" si="196"/>
        <v>7.8238001314924395</v>
      </c>
      <c r="AG236" s="2">
        <f t="shared" si="197"/>
        <v>6.0367332382310988</v>
      </c>
      <c r="AH236" s="3">
        <v>18943</v>
      </c>
      <c r="AI236" s="3">
        <f t="shared" si="170"/>
        <v>22597</v>
      </c>
      <c r="AJ236" s="3">
        <v>72</v>
      </c>
      <c r="AL236" s="3">
        <f t="shared" si="171"/>
        <v>20380</v>
      </c>
      <c r="AM236" s="3">
        <f t="shared" si="172"/>
        <v>2.7189058804243458</v>
      </c>
      <c r="AN236" s="3">
        <f t="shared" si="173"/>
        <v>9.811036863300437</v>
      </c>
      <c r="AO236" s="3">
        <f t="shared" si="169"/>
        <v>6.5403698691926024</v>
      </c>
      <c r="AP236" s="3">
        <f t="shared" si="174"/>
        <v>0.6416780988626809</v>
      </c>
      <c r="AQ236" s="3">
        <f t="shared" si="175"/>
        <v>9.1693587644377565</v>
      </c>
      <c r="AR236" s="19">
        <f t="shared" si="198"/>
        <v>243.50203309164866</v>
      </c>
      <c r="AS236" s="22">
        <f t="shared" si="176"/>
        <v>3.4237303642590167</v>
      </c>
      <c r="AT236" s="19">
        <f t="shared" si="199"/>
        <v>803.32510391309359</v>
      </c>
      <c r="AU236" s="22">
        <f t="shared" si="189"/>
        <v>803.32510391309359</v>
      </c>
      <c r="AV236" s="2"/>
      <c r="AW236" s="70"/>
      <c r="AX236" s="70"/>
      <c r="BE236" s="6">
        <f t="shared" si="166"/>
        <v>44132</v>
      </c>
      <c r="BF236" s="2">
        <f t="shared" si="167"/>
        <v>42701</v>
      </c>
      <c r="BG236" s="2">
        <f t="shared" si="168"/>
        <v>1161</v>
      </c>
    </row>
    <row r="237" spans="1:59" x14ac:dyDescent="0.25">
      <c r="B237" s="3">
        <v>10</v>
      </c>
      <c r="C237" s="3">
        <v>29</v>
      </c>
      <c r="D237" s="3">
        <v>236</v>
      </c>
      <c r="E237" s="94">
        <f t="shared" si="180"/>
        <v>44133</v>
      </c>
      <c r="F237" s="11">
        <v>9946</v>
      </c>
      <c r="J237" s="11">
        <f t="shared" si="181"/>
        <v>9946</v>
      </c>
      <c r="K237" s="3">
        <v>2760</v>
      </c>
      <c r="L237" s="2">
        <f t="shared" si="190"/>
        <v>2760</v>
      </c>
      <c r="N237" s="2">
        <f t="shared" si="185"/>
        <v>57051</v>
      </c>
      <c r="O237" s="11">
        <f t="shared" si="187"/>
        <v>57051</v>
      </c>
      <c r="P237" s="2">
        <f t="shared" si="186"/>
        <v>12126</v>
      </c>
      <c r="R237" s="2">
        <f t="shared" si="191"/>
        <v>21.254666877004784</v>
      </c>
      <c r="S237" s="3">
        <f t="shared" si="188"/>
        <v>21.254666877004784</v>
      </c>
      <c r="T237" s="3">
        <v>45461</v>
      </c>
      <c r="U237" s="3">
        <v>2316</v>
      </c>
      <c r="V237" s="3">
        <v>162</v>
      </c>
      <c r="W237" s="3">
        <f t="shared" si="120"/>
        <v>2154</v>
      </c>
      <c r="X237" s="3">
        <v>36</v>
      </c>
      <c r="Y237" s="2">
        <f t="shared" si="179"/>
        <v>18868</v>
      </c>
      <c r="Z237" s="2">
        <f t="shared" si="192"/>
        <v>268</v>
      </c>
      <c r="AA237" s="19">
        <f t="shared" si="193"/>
        <v>1.4203943184227263</v>
      </c>
      <c r="AB237" s="3">
        <v>1197</v>
      </c>
      <c r="AC237" s="3">
        <v>216</v>
      </c>
      <c r="AD237" s="2">
        <f t="shared" si="194"/>
        <v>2670</v>
      </c>
      <c r="AE237" s="2">
        <f t="shared" si="195"/>
        <v>2938</v>
      </c>
      <c r="AF237" s="2">
        <f t="shared" si="196"/>
        <v>9.1218515997277052</v>
      </c>
      <c r="AG237" s="2">
        <f t="shared" si="197"/>
        <v>7.0666666666666664</v>
      </c>
      <c r="AH237" s="3">
        <v>19159</v>
      </c>
      <c r="AI237" s="3">
        <f t="shared" si="170"/>
        <v>25105</v>
      </c>
      <c r="AJ237" s="3">
        <v>67</v>
      </c>
      <c r="AL237" s="3">
        <f t="shared" si="171"/>
        <v>22789</v>
      </c>
      <c r="AM237" s="3">
        <f t="shared" si="172"/>
        <v>2.6330261102923385</v>
      </c>
      <c r="AN237" s="3">
        <f t="shared" si="173"/>
        <v>9.2252539334793866</v>
      </c>
      <c r="AO237" s="3">
        <f t="shared" si="169"/>
        <v>6.9948186528497409</v>
      </c>
      <c r="AP237" s="3">
        <f t="shared" si="174"/>
        <v>0.64528978291177064</v>
      </c>
      <c r="AQ237" s="3">
        <f t="shared" si="175"/>
        <v>8.5799641505676156</v>
      </c>
      <c r="AR237" s="19">
        <f t="shared" si="198"/>
        <v>271.42413660856778</v>
      </c>
      <c r="AS237" s="22">
        <f t="shared" si="176"/>
        <v>3.8552930152160361</v>
      </c>
      <c r="AT237" s="19">
        <f t="shared" si="199"/>
        <v>820.70269332496298</v>
      </c>
      <c r="AU237" s="22">
        <f t="shared" si="189"/>
        <v>820.70269332496298</v>
      </c>
      <c r="AV237" s="2"/>
      <c r="AW237" s="70"/>
      <c r="AX237" s="70"/>
      <c r="BE237" s="6">
        <f t="shared" si="166"/>
        <v>44133</v>
      </c>
      <c r="BF237" s="2">
        <f t="shared" si="167"/>
        <v>45461</v>
      </c>
      <c r="BG237" s="2">
        <f t="shared" si="168"/>
        <v>1197</v>
      </c>
    </row>
    <row r="238" spans="1:59" x14ac:dyDescent="0.25">
      <c r="B238" s="3">
        <v>10</v>
      </c>
      <c r="C238" s="3">
        <v>30</v>
      </c>
      <c r="D238" s="3">
        <v>237</v>
      </c>
      <c r="E238" s="94">
        <f t="shared" si="180"/>
        <v>44134</v>
      </c>
      <c r="F238" s="11">
        <v>11376</v>
      </c>
      <c r="J238" s="11">
        <f t="shared" si="181"/>
        <v>11376</v>
      </c>
      <c r="K238" s="3">
        <v>2689</v>
      </c>
      <c r="L238" s="2">
        <f t="shared" si="190"/>
        <v>2689</v>
      </c>
      <c r="N238" s="2">
        <f t="shared" si="185"/>
        <v>59389</v>
      </c>
      <c r="O238" s="11">
        <f t="shared" si="187"/>
        <v>59389</v>
      </c>
      <c r="P238" s="2">
        <f t="shared" si="186"/>
        <v>13220</v>
      </c>
      <c r="R238" s="2">
        <f t="shared" si="191"/>
        <v>22.260014480796105</v>
      </c>
      <c r="S238" s="3">
        <f t="shared" si="188"/>
        <v>22.260014480796105</v>
      </c>
      <c r="T238" s="3">
        <v>48150</v>
      </c>
      <c r="U238" s="3">
        <v>2376</v>
      </c>
      <c r="V238" s="3">
        <v>167</v>
      </c>
      <c r="W238" s="3">
        <f t="shared" si="120"/>
        <v>2209</v>
      </c>
      <c r="X238" s="3">
        <v>28</v>
      </c>
      <c r="Y238" s="2">
        <f t="shared" si="179"/>
        <v>20643</v>
      </c>
      <c r="Z238" s="2">
        <f t="shared" si="192"/>
        <v>281</v>
      </c>
      <c r="AA238" s="19">
        <f t="shared" si="193"/>
        <v>1.3612362544203847</v>
      </c>
      <c r="AB238" s="3">
        <v>1225</v>
      </c>
      <c r="AC238" s="3">
        <v>536</v>
      </c>
      <c r="AD238" s="2">
        <f t="shared" si="194"/>
        <v>3017</v>
      </c>
      <c r="AE238" s="2">
        <f t="shared" si="195"/>
        <v>3298</v>
      </c>
      <c r="AF238" s="2">
        <f t="shared" si="196"/>
        <v>8.520315342631898</v>
      </c>
      <c r="AG238" s="2">
        <f t="shared" si="197"/>
        <v>6.8422273781902554</v>
      </c>
      <c r="AH238" s="3">
        <v>19695</v>
      </c>
      <c r="AI238" s="3">
        <f t="shared" si="170"/>
        <v>27230</v>
      </c>
      <c r="AJ238" s="3">
        <v>82</v>
      </c>
      <c r="AL238" s="3">
        <f t="shared" si="171"/>
        <v>24854</v>
      </c>
      <c r="AM238" s="3">
        <f t="shared" si="172"/>
        <v>2.5441329179646939</v>
      </c>
      <c r="AN238" s="3">
        <f t="shared" si="173"/>
        <v>8.7256702166727873</v>
      </c>
      <c r="AO238" s="3">
        <f t="shared" si="169"/>
        <v>7.0286195286195285</v>
      </c>
      <c r="AP238" s="3">
        <f t="shared" si="174"/>
        <v>0.6132941608520015</v>
      </c>
      <c r="AQ238" s="3">
        <f t="shared" si="175"/>
        <v>8.1123760558207856</v>
      </c>
      <c r="AR238" s="19">
        <f t="shared" si="198"/>
        <v>296.95826012352472</v>
      </c>
      <c r="AS238" s="22">
        <f t="shared" ref="AS238:AS269" si="200">(Z238/6951482)*100000</f>
        <v>4.0423034972974108</v>
      </c>
      <c r="AT238" s="19">
        <f t="shared" si="199"/>
        <v>854.33580925621322</v>
      </c>
      <c r="AU238" s="22">
        <f t="shared" si="189"/>
        <v>854.33580925621322</v>
      </c>
      <c r="AV238" s="2"/>
      <c r="AW238" s="70"/>
      <c r="AX238" s="70"/>
      <c r="BE238" s="6">
        <f t="shared" si="166"/>
        <v>44134</v>
      </c>
      <c r="BF238" s="2">
        <f t="shared" si="167"/>
        <v>48150</v>
      </c>
      <c r="BG238" s="2">
        <f t="shared" si="168"/>
        <v>1225</v>
      </c>
    </row>
    <row r="239" spans="1:59" x14ac:dyDescent="0.25">
      <c r="B239" s="3">
        <v>10</v>
      </c>
      <c r="C239" s="3">
        <v>31</v>
      </c>
      <c r="D239" s="3">
        <v>238</v>
      </c>
      <c r="E239" s="94">
        <f t="shared" si="180"/>
        <v>44135</v>
      </c>
      <c r="F239" s="11">
        <v>12634</v>
      </c>
      <c r="J239" s="11">
        <f t="shared" si="181"/>
        <v>12634</v>
      </c>
      <c r="K239" s="3">
        <v>2891</v>
      </c>
      <c r="L239" s="2">
        <f t="shared" si="190"/>
        <v>2891</v>
      </c>
      <c r="N239" s="2">
        <f t="shared" si="185"/>
        <v>62192</v>
      </c>
      <c r="O239" s="11">
        <f t="shared" si="187"/>
        <v>62192</v>
      </c>
      <c r="P239" s="2">
        <f t="shared" si="186"/>
        <v>14522</v>
      </c>
      <c r="R239" s="2">
        <f t="shared" si="191"/>
        <v>23.350270131206585</v>
      </c>
      <c r="S239" s="3">
        <f t="shared" si="188"/>
        <v>23.350270131206585</v>
      </c>
      <c r="T239" s="3">
        <v>51041</v>
      </c>
      <c r="U239" s="3">
        <v>2447</v>
      </c>
      <c r="V239" s="3">
        <v>165</v>
      </c>
      <c r="W239" s="3">
        <f t="shared" si="120"/>
        <v>2282</v>
      </c>
      <c r="X239" s="3">
        <v>29</v>
      </c>
      <c r="Y239" s="2">
        <f t="shared" si="179"/>
        <v>22536</v>
      </c>
      <c r="Z239" s="2">
        <f t="shared" si="192"/>
        <v>296</v>
      </c>
      <c r="AA239" s="19">
        <f t="shared" si="193"/>
        <v>1.3134540291089811</v>
      </c>
      <c r="AB239" s="3">
        <v>1254</v>
      </c>
      <c r="AC239" s="3">
        <v>182</v>
      </c>
      <c r="AD239" s="2">
        <f t="shared" si="194"/>
        <v>3002</v>
      </c>
      <c r="AE239" s="2">
        <f t="shared" si="195"/>
        <v>3298</v>
      </c>
      <c r="AF239" s="2">
        <f t="shared" si="196"/>
        <v>8.9751364463311099</v>
      </c>
      <c r="AG239" s="2">
        <f t="shared" si="197"/>
        <v>7.5069953364423716</v>
      </c>
      <c r="AH239" s="3">
        <v>19877</v>
      </c>
      <c r="AI239" s="3">
        <f t="shared" si="170"/>
        <v>29910</v>
      </c>
      <c r="AJ239" s="3">
        <v>99</v>
      </c>
      <c r="AL239" s="3">
        <f t="shared" si="171"/>
        <v>27463</v>
      </c>
      <c r="AM239" s="3">
        <f t="shared" si="172"/>
        <v>2.4568484159793109</v>
      </c>
      <c r="AN239" s="3">
        <f t="shared" si="173"/>
        <v>8.1812102975593444</v>
      </c>
      <c r="AO239" s="3">
        <f t="shared" si="169"/>
        <v>6.7429505516959543</v>
      </c>
      <c r="AP239" s="3">
        <f t="shared" si="174"/>
        <v>0.55165496489468402</v>
      </c>
      <c r="AQ239" s="3">
        <f t="shared" si="175"/>
        <v>7.6295553326646601</v>
      </c>
      <c r="AR239" s="19">
        <f t="shared" si="198"/>
        <v>324.18986339891262</v>
      </c>
      <c r="AS239" s="22">
        <f t="shared" si="200"/>
        <v>4.2580848227759205</v>
      </c>
      <c r="AT239" s="19">
        <f t="shared" si="199"/>
        <v>894.65814627729753</v>
      </c>
      <c r="AU239" s="22">
        <f t="shared" si="189"/>
        <v>894.65814627729753</v>
      </c>
      <c r="AV239" s="2"/>
      <c r="AW239" s="70"/>
      <c r="AX239" s="70"/>
      <c r="BE239" s="6">
        <f t="shared" si="166"/>
        <v>44135</v>
      </c>
      <c r="BF239" s="2">
        <f t="shared" si="167"/>
        <v>51041</v>
      </c>
      <c r="BG239" s="2">
        <f t="shared" si="168"/>
        <v>1254</v>
      </c>
    </row>
    <row r="240" spans="1:59" s="46" customFormat="1" x14ac:dyDescent="0.25">
      <c r="A240" s="85" t="s">
        <v>79</v>
      </c>
      <c r="B240" s="46">
        <v>11</v>
      </c>
      <c r="C240" s="46">
        <v>1</v>
      </c>
      <c r="D240" s="46">
        <v>239</v>
      </c>
      <c r="E240" s="93">
        <f t="shared" si="180"/>
        <v>44136</v>
      </c>
      <c r="F240" s="51">
        <v>7259</v>
      </c>
      <c r="G240" s="51"/>
      <c r="H240" s="51"/>
      <c r="I240" s="51"/>
      <c r="J240" s="51">
        <f t="shared" si="181"/>
        <v>7259</v>
      </c>
      <c r="K240" s="46">
        <v>1803</v>
      </c>
      <c r="L240" s="36">
        <f t="shared" si="190"/>
        <v>1803</v>
      </c>
      <c r="M240" s="46">
        <v>15282</v>
      </c>
      <c r="N240" s="36">
        <f t="shared" si="185"/>
        <v>62357</v>
      </c>
      <c r="O240" s="51">
        <f t="shared" si="187"/>
        <v>62357</v>
      </c>
      <c r="P240" s="36">
        <f t="shared" si="186"/>
        <v>15282</v>
      </c>
      <c r="Q240" s="46">
        <v>195</v>
      </c>
      <c r="R240" s="36">
        <f t="shared" si="191"/>
        <v>24.507272639799861</v>
      </c>
      <c r="S240" s="46">
        <f t="shared" si="188"/>
        <v>24.507272639799861</v>
      </c>
      <c r="T240" s="46">
        <v>52844</v>
      </c>
      <c r="U240" s="46">
        <v>2612</v>
      </c>
      <c r="V240" s="46">
        <v>166</v>
      </c>
      <c r="W240" s="46">
        <f t="shared" si="120"/>
        <v>2446</v>
      </c>
      <c r="X240" s="46">
        <v>25</v>
      </c>
      <c r="Y240" s="36">
        <f t="shared" si="179"/>
        <v>23736</v>
      </c>
      <c r="Z240" s="36">
        <f t="shared" si="192"/>
        <v>311</v>
      </c>
      <c r="AA240" s="39">
        <f t="shared" si="193"/>
        <v>1.3102460397708122</v>
      </c>
      <c r="AB240" s="46">
        <v>1279</v>
      </c>
      <c r="AC240" s="46">
        <v>168</v>
      </c>
      <c r="AD240" s="36">
        <f t="shared" si="194"/>
        <v>3133</v>
      </c>
      <c r="AE240" s="36">
        <f t="shared" si="195"/>
        <v>3444</v>
      </c>
      <c r="AF240" s="36">
        <f t="shared" si="196"/>
        <v>9.0301974448315914</v>
      </c>
      <c r="AG240" s="36">
        <f t="shared" si="197"/>
        <v>7.5761251196935842</v>
      </c>
      <c r="AH240" s="46">
        <v>20045</v>
      </c>
      <c r="AI240" s="46">
        <f t="shared" si="170"/>
        <v>31520</v>
      </c>
      <c r="AJ240" s="46">
        <v>71</v>
      </c>
      <c r="AL240" s="46">
        <f t="shared" si="171"/>
        <v>28908</v>
      </c>
      <c r="AM240" s="46">
        <f t="shared" si="172"/>
        <v>2.4203315418969038</v>
      </c>
      <c r="AN240" s="46">
        <f t="shared" si="173"/>
        <v>8.2868020304568528</v>
      </c>
      <c r="AO240" s="46">
        <f t="shared" si="169"/>
        <v>6.3552833078101072</v>
      </c>
      <c r="AP240" s="46">
        <f t="shared" si="174"/>
        <v>0.5266497461928934</v>
      </c>
      <c r="AQ240" s="46">
        <f t="shared" si="175"/>
        <v>7.7601522842639588</v>
      </c>
      <c r="AR240" s="39">
        <f t="shared" si="198"/>
        <v>341.4523694371934</v>
      </c>
      <c r="AS240" s="41">
        <f t="shared" si="200"/>
        <v>4.4738661482544293</v>
      </c>
      <c r="AT240" s="39">
        <f t="shared" si="199"/>
        <v>897.03174085756109</v>
      </c>
      <c r="AU240" s="22">
        <f t="shared" si="189"/>
        <v>897.03174085756109</v>
      </c>
      <c r="AV240" s="36"/>
      <c r="AW240" s="71"/>
      <c r="AX240" s="71"/>
      <c r="BA240" s="51"/>
      <c r="BD240" s="51"/>
      <c r="BE240" s="50">
        <f t="shared" si="166"/>
        <v>44136</v>
      </c>
      <c r="BF240" s="36">
        <f t="shared" si="167"/>
        <v>52844</v>
      </c>
      <c r="BG240" s="36">
        <f t="shared" si="168"/>
        <v>1279</v>
      </c>
    </row>
    <row r="241" spans="1:59" x14ac:dyDescent="0.25">
      <c r="B241" s="3">
        <v>11</v>
      </c>
      <c r="C241" s="3">
        <v>2</v>
      </c>
      <c r="D241" s="3">
        <v>240</v>
      </c>
      <c r="E241" s="94">
        <f t="shared" si="180"/>
        <v>44137</v>
      </c>
      <c r="F241" s="11">
        <v>5457</v>
      </c>
      <c r="J241" s="11">
        <f t="shared" si="181"/>
        <v>5457</v>
      </c>
      <c r="K241" s="3">
        <v>1225</v>
      </c>
      <c r="L241" s="2">
        <f t="shared" si="190"/>
        <v>1225</v>
      </c>
      <c r="N241" s="2">
        <f t="shared" si="185"/>
        <v>65557</v>
      </c>
      <c r="O241" s="11">
        <f t="shared" si="187"/>
        <v>65557</v>
      </c>
      <c r="P241" s="2">
        <f t="shared" si="186"/>
        <v>16180</v>
      </c>
      <c r="R241" s="2">
        <f t="shared" si="191"/>
        <v>24.680812117699102</v>
      </c>
      <c r="S241" s="3">
        <f t="shared" si="188"/>
        <v>24.680812117699102</v>
      </c>
      <c r="T241" s="3">
        <v>54069</v>
      </c>
      <c r="U241" s="3">
        <v>2680</v>
      </c>
      <c r="V241" s="3">
        <v>169</v>
      </c>
      <c r="W241" s="3">
        <f t="shared" si="120"/>
        <v>2511</v>
      </c>
      <c r="X241" s="3">
        <v>19</v>
      </c>
      <c r="Y241" s="2">
        <f t="shared" si="179"/>
        <v>24566</v>
      </c>
      <c r="Z241" s="2">
        <f t="shared" si="192"/>
        <v>312</v>
      </c>
      <c r="AA241" s="19">
        <f t="shared" si="193"/>
        <v>1.2700480338679476</v>
      </c>
      <c r="AB241" s="3">
        <v>1298</v>
      </c>
      <c r="AC241" s="3">
        <v>485</v>
      </c>
      <c r="AD241" s="2">
        <f t="shared" si="194"/>
        <v>3587</v>
      </c>
      <c r="AE241" s="2">
        <f t="shared" si="195"/>
        <v>3899</v>
      </c>
      <c r="AF241" s="2">
        <f t="shared" si="196"/>
        <v>8.0020518081559366</v>
      </c>
      <c r="AG241" s="2">
        <f t="shared" si="197"/>
        <v>6.8486200167270699</v>
      </c>
      <c r="AH241" s="3">
        <v>20530</v>
      </c>
      <c r="AI241" s="3">
        <f t="shared" si="170"/>
        <v>32241</v>
      </c>
      <c r="AJ241" s="3">
        <v>26</v>
      </c>
      <c r="AL241" s="3">
        <f t="shared" si="171"/>
        <v>29561</v>
      </c>
      <c r="AM241" s="3">
        <f t="shared" si="172"/>
        <v>2.4006362240840406</v>
      </c>
      <c r="AN241" s="3">
        <f t="shared" si="173"/>
        <v>8.3123972581495611</v>
      </c>
      <c r="AO241" s="3">
        <f t="shared" si="169"/>
        <v>6.3059701492537314</v>
      </c>
      <c r="AP241" s="3">
        <f t="shared" si="174"/>
        <v>0.52417728978629696</v>
      </c>
      <c r="AQ241" s="3">
        <f t="shared" si="175"/>
        <v>7.7882199683632631</v>
      </c>
      <c r="AR241" s="19">
        <f t="shared" si="198"/>
        <v>353.39226944700425</v>
      </c>
      <c r="AS241" s="22">
        <f t="shared" si="200"/>
        <v>4.4882515699529968</v>
      </c>
      <c r="AT241" s="19">
        <f t="shared" si="199"/>
        <v>943.06509029297649</v>
      </c>
      <c r="AU241" s="22">
        <f t="shared" si="189"/>
        <v>943.06509029297649</v>
      </c>
      <c r="AV241" s="2"/>
      <c r="AW241" s="70"/>
      <c r="AX241" s="70"/>
      <c r="BE241" s="6">
        <f t="shared" si="166"/>
        <v>44137</v>
      </c>
      <c r="BF241" s="2">
        <f t="shared" si="167"/>
        <v>54069</v>
      </c>
      <c r="BG241" s="2">
        <f t="shared" si="168"/>
        <v>1298</v>
      </c>
    </row>
    <row r="242" spans="1:59" x14ac:dyDescent="0.25">
      <c r="B242" s="3">
        <v>11</v>
      </c>
      <c r="C242" s="3">
        <v>3</v>
      </c>
      <c r="D242" s="3">
        <v>241</v>
      </c>
      <c r="E242" s="94">
        <f t="shared" si="180"/>
        <v>44138</v>
      </c>
      <c r="F242" s="11">
        <v>7910</v>
      </c>
      <c r="J242" s="11">
        <f t="shared" si="181"/>
        <v>7910</v>
      </c>
      <c r="K242" s="3">
        <v>2427</v>
      </c>
      <c r="L242" s="2">
        <f t="shared" si="190"/>
        <v>2427</v>
      </c>
      <c r="N242" s="2">
        <f t="shared" si="185"/>
        <v>65808</v>
      </c>
      <c r="O242" s="11">
        <f t="shared" si="187"/>
        <v>65808</v>
      </c>
      <c r="P242" s="2">
        <f t="shared" si="186"/>
        <v>16364</v>
      </c>
      <c r="R242" s="2">
        <f t="shared" si="191"/>
        <v>24.866277656212009</v>
      </c>
      <c r="S242" s="3">
        <f t="shared" si="188"/>
        <v>24.866277656212009</v>
      </c>
      <c r="T242" s="3">
        <v>56496</v>
      </c>
      <c r="U242" s="3">
        <v>2841</v>
      </c>
      <c r="V242" s="3">
        <v>180</v>
      </c>
      <c r="W242" s="3">
        <f t="shared" si="120"/>
        <v>2661</v>
      </c>
      <c r="X242" s="3">
        <v>51</v>
      </c>
      <c r="Y242" s="2">
        <f t="shared" si="179"/>
        <v>25969</v>
      </c>
      <c r="Z242" s="2">
        <f t="shared" si="192"/>
        <v>341</v>
      </c>
      <c r="AA242" s="19">
        <f t="shared" si="193"/>
        <v>1.3131040856405714</v>
      </c>
      <c r="AB242" s="3">
        <v>1349</v>
      </c>
      <c r="AC242" s="3">
        <v>507</v>
      </c>
      <c r="AD242" s="2">
        <f t="shared" si="194"/>
        <v>3884</v>
      </c>
      <c r="AE242" s="2">
        <f t="shared" si="195"/>
        <v>4225</v>
      </c>
      <c r="AF242" s="2">
        <f t="shared" si="196"/>
        <v>8.0710059171597646</v>
      </c>
      <c r="AG242" s="2">
        <f t="shared" si="197"/>
        <v>6.6861483007209062</v>
      </c>
      <c r="AH242" s="3">
        <v>21037</v>
      </c>
      <c r="AI242" s="3">
        <f t="shared" si="170"/>
        <v>34110</v>
      </c>
      <c r="AJ242" s="3">
        <v>71</v>
      </c>
      <c r="AL242" s="3">
        <f t="shared" si="171"/>
        <v>31269</v>
      </c>
      <c r="AM242" s="3">
        <f t="shared" si="172"/>
        <v>2.3877796658170491</v>
      </c>
      <c r="AN242" s="3">
        <f t="shared" si="173"/>
        <v>8.3289357959542656</v>
      </c>
      <c r="AO242" s="3">
        <f t="shared" si="169"/>
        <v>6.335797254487856</v>
      </c>
      <c r="AP242" s="3">
        <f t="shared" si="174"/>
        <v>0.52770448548812665</v>
      </c>
      <c r="AQ242" s="3">
        <f t="shared" si="175"/>
        <v>7.8012313104661395</v>
      </c>
      <c r="AR242" s="19">
        <f t="shared" si="198"/>
        <v>373.57501609009415</v>
      </c>
      <c r="AS242" s="22">
        <f t="shared" si="200"/>
        <v>4.9054287992114487</v>
      </c>
      <c r="AT242" s="19">
        <f t="shared" si="199"/>
        <v>946.67583113931664</v>
      </c>
      <c r="AU242" s="22">
        <f t="shared" si="189"/>
        <v>946.67583113931664</v>
      </c>
      <c r="AV242" s="2"/>
      <c r="AW242" s="70"/>
      <c r="AX242" s="70"/>
      <c r="BE242" s="6">
        <f t="shared" si="166"/>
        <v>44138</v>
      </c>
      <c r="BF242" s="2">
        <f t="shared" si="167"/>
        <v>56496</v>
      </c>
      <c r="BG242" s="2">
        <f t="shared" si="168"/>
        <v>1349</v>
      </c>
    </row>
    <row r="243" spans="1:59" x14ac:dyDescent="0.25">
      <c r="B243" s="3">
        <v>11</v>
      </c>
      <c r="C243" s="3">
        <v>4</v>
      </c>
      <c r="D243" s="3">
        <v>242</v>
      </c>
      <c r="E243" s="94">
        <f t="shared" si="180"/>
        <v>44139</v>
      </c>
      <c r="F243" s="11">
        <v>11066</v>
      </c>
      <c r="J243" s="11">
        <f t="shared" si="181"/>
        <v>11066</v>
      </c>
      <c r="K243" s="3">
        <v>4041</v>
      </c>
      <c r="L243" s="2">
        <f t="shared" si="190"/>
        <v>4041</v>
      </c>
      <c r="N243" s="2">
        <f t="shared" si="185"/>
        <v>65648</v>
      </c>
      <c r="O243" s="11">
        <f t="shared" si="187"/>
        <v>65648</v>
      </c>
      <c r="P243" s="2">
        <f t="shared" si="186"/>
        <v>17836</v>
      </c>
      <c r="R243" s="2">
        <f t="shared" si="191"/>
        <v>27.169144528393858</v>
      </c>
      <c r="S243" s="3">
        <f t="shared" si="188"/>
        <v>27.169144528393858</v>
      </c>
      <c r="T243" s="3">
        <v>60537</v>
      </c>
      <c r="U243" s="3">
        <v>2922</v>
      </c>
      <c r="V243" s="3">
        <v>210</v>
      </c>
      <c r="W243" s="3">
        <f t="shared" si="120"/>
        <v>2712</v>
      </c>
      <c r="X243" s="3">
        <v>63</v>
      </c>
      <c r="Y243" s="2">
        <f t="shared" si="179"/>
        <v>28674</v>
      </c>
      <c r="Z243" s="2">
        <f t="shared" si="192"/>
        <v>393</v>
      </c>
      <c r="AA243" s="19">
        <f t="shared" si="193"/>
        <v>1.3705796191671897</v>
      </c>
      <c r="AB243" s="3">
        <v>1412</v>
      </c>
      <c r="AC243" s="3">
        <v>507</v>
      </c>
      <c r="AD243" s="2">
        <f t="shared" si="194"/>
        <v>4130</v>
      </c>
      <c r="AE243" s="2">
        <f t="shared" si="195"/>
        <v>4523</v>
      </c>
      <c r="AF243" s="2">
        <f t="shared" si="196"/>
        <v>8.6889232810081811</v>
      </c>
      <c r="AG243" s="2">
        <f t="shared" si="197"/>
        <v>6.9428571428571431</v>
      </c>
      <c r="AH243" s="3">
        <v>21544</v>
      </c>
      <c r="AI243" s="3">
        <f t="shared" si="170"/>
        <v>37581</v>
      </c>
      <c r="AJ243" s="3">
        <v>106</v>
      </c>
      <c r="AL243" s="3">
        <f t="shared" si="171"/>
        <v>34659</v>
      </c>
      <c r="AM243" s="3">
        <f t="shared" si="172"/>
        <v>2.3324578357037846</v>
      </c>
      <c r="AN243" s="3">
        <f t="shared" si="173"/>
        <v>7.7752055559990412</v>
      </c>
      <c r="AO243" s="3">
        <f t="shared" si="169"/>
        <v>7.1868583162217652</v>
      </c>
      <c r="AP243" s="3">
        <f t="shared" si="174"/>
        <v>0.55879300710465396</v>
      </c>
      <c r="AQ243" s="3">
        <f t="shared" si="175"/>
        <v>7.2164125488943878</v>
      </c>
      <c r="AR243" s="19">
        <f t="shared" si="198"/>
        <v>412.48758178471866</v>
      </c>
      <c r="AS243" s="22">
        <f t="shared" si="200"/>
        <v>5.6534707275369485</v>
      </c>
      <c r="AT243" s="19">
        <f t="shared" si="199"/>
        <v>944.37416366754587</v>
      </c>
      <c r="AU243" s="22">
        <f t="shared" si="189"/>
        <v>944.37416366754587</v>
      </c>
      <c r="AV243" s="2"/>
      <c r="AW243" s="70"/>
      <c r="AX243" s="70"/>
      <c r="BE243" s="6">
        <f t="shared" si="166"/>
        <v>44139</v>
      </c>
      <c r="BF243" s="2">
        <f t="shared" si="167"/>
        <v>60537</v>
      </c>
      <c r="BG243" s="2">
        <f t="shared" si="168"/>
        <v>1412</v>
      </c>
    </row>
    <row r="244" spans="1:59" x14ac:dyDescent="0.25">
      <c r="B244" s="3">
        <v>11</v>
      </c>
      <c r="C244" s="3">
        <v>5</v>
      </c>
      <c r="D244" s="3">
        <v>243</v>
      </c>
      <c r="E244" s="94">
        <f t="shared" si="180"/>
        <v>44140</v>
      </c>
      <c r="F244" s="11">
        <v>13203</v>
      </c>
      <c r="J244" s="11">
        <f t="shared" si="181"/>
        <v>13203</v>
      </c>
      <c r="K244" s="3">
        <v>4054</v>
      </c>
      <c r="L244" s="2">
        <f t="shared" si="190"/>
        <v>4054</v>
      </c>
      <c r="N244" s="2">
        <f t="shared" si="185"/>
        <v>68905</v>
      </c>
      <c r="O244" s="11">
        <f t="shared" si="187"/>
        <v>68905</v>
      </c>
      <c r="P244" s="2">
        <f t="shared" si="186"/>
        <v>19130</v>
      </c>
      <c r="R244" s="2">
        <f t="shared" si="191"/>
        <v>27.762861911327192</v>
      </c>
      <c r="S244" s="3">
        <f t="shared" si="188"/>
        <v>27.762861911327192</v>
      </c>
      <c r="T244" s="3">
        <v>64591</v>
      </c>
      <c r="U244" s="3">
        <v>3191</v>
      </c>
      <c r="V244" s="3">
        <v>239</v>
      </c>
      <c r="W244" s="3">
        <f t="shared" si="120"/>
        <v>2952</v>
      </c>
      <c r="X244" s="3">
        <v>54</v>
      </c>
      <c r="Y244" s="2">
        <f t="shared" si="179"/>
        <v>31256</v>
      </c>
      <c r="Z244" s="2">
        <f t="shared" si="192"/>
        <v>418</v>
      </c>
      <c r="AA244" s="19">
        <f t="shared" si="193"/>
        <v>1.3373432300998209</v>
      </c>
      <c r="AB244" s="3">
        <v>1466</v>
      </c>
      <c r="AC244" s="3">
        <v>403</v>
      </c>
      <c r="AD244" s="2">
        <f t="shared" si="194"/>
        <v>4349</v>
      </c>
      <c r="AE244" s="2">
        <f t="shared" si="195"/>
        <v>4767</v>
      </c>
      <c r="AF244" s="2">
        <f t="shared" si="196"/>
        <v>8.7686175791902663</v>
      </c>
      <c r="AG244" s="2">
        <f t="shared" si="197"/>
        <v>7.1869395263278912</v>
      </c>
      <c r="AH244" s="3">
        <v>21947</v>
      </c>
      <c r="AI244" s="3">
        <f t="shared" si="170"/>
        <v>41178</v>
      </c>
      <c r="AJ244" s="3">
        <v>122</v>
      </c>
      <c r="AL244" s="3">
        <f t="shared" si="171"/>
        <v>37987</v>
      </c>
      <c r="AM244" s="3">
        <f t="shared" si="172"/>
        <v>2.2696660525460204</v>
      </c>
      <c r="AN244" s="3">
        <f t="shared" si="173"/>
        <v>7.7492835980377874</v>
      </c>
      <c r="AO244" s="3">
        <f t="shared" si="169"/>
        <v>7.4898151049827639</v>
      </c>
      <c r="AP244" s="3">
        <f t="shared" si="174"/>
        <v>0.58040701345378598</v>
      </c>
      <c r="AQ244" s="3">
        <f t="shared" si="175"/>
        <v>7.1688765845840008</v>
      </c>
      <c r="AR244" s="19">
        <f t="shared" si="198"/>
        <v>449.63074061041954</v>
      </c>
      <c r="AS244" s="22">
        <f t="shared" si="200"/>
        <v>6.0131062700011304</v>
      </c>
      <c r="AT244" s="19">
        <f t="shared" si="199"/>
        <v>991.2274821397798</v>
      </c>
      <c r="AU244" s="22">
        <f t="shared" si="189"/>
        <v>991.2274821397798</v>
      </c>
      <c r="AV244" s="2"/>
      <c r="AW244" s="70"/>
      <c r="AX244" s="70"/>
      <c r="BE244" s="6">
        <f t="shared" si="166"/>
        <v>44140</v>
      </c>
      <c r="BF244" s="2">
        <f t="shared" si="167"/>
        <v>64591</v>
      </c>
      <c r="BG244" s="2">
        <f t="shared" si="168"/>
        <v>1466</v>
      </c>
    </row>
    <row r="245" spans="1:59" x14ac:dyDescent="0.25">
      <c r="B245" s="3">
        <v>11</v>
      </c>
      <c r="C245" s="3">
        <v>6</v>
      </c>
      <c r="D245" s="3">
        <v>244</v>
      </c>
      <c r="E245" s="94">
        <f t="shared" si="180"/>
        <v>44141</v>
      </c>
      <c r="F245" s="11">
        <v>11131</v>
      </c>
      <c r="J245" s="11">
        <f t="shared" si="181"/>
        <v>11131</v>
      </c>
      <c r="K245" s="3">
        <v>3754</v>
      </c>
      <c r="L245" s="2">
        <f t="shared" si="190"/>
        <v>3754</v>
      </c>
      <c r="N245" s="2">
        <f t="shared" si="185"/>
        <v>68660</v>
      </c>
      <c r="O245" s="11">
        <f t="shared" si="187"/>
        <v>68660</v>
      </c>
      <c r="P245" s="2">
        <f t="shared" si="186"/>
        <v>20195</v>
      </c>
      <c r="R245" s="2">
        <f t="shared" si="191"/>
        <v>29.413049810661228</v>
      </c>
      <c r="S245" s="3">
        <f t="shared" si="188"/>
        <v>29.413049810661228</v>
      </c>
      <c r="T245" s="3">
        <v>68345</v>
      </c>
      <c r="U245" s="3">
        <v>3424</v>
      </c>
      <c r="V245" s="3">
        <v>250</v>
      </c>
      <c r="W245" s="3">
        <f t="shared" si="120"/>
        <v>3174</v>
      </c>
      <c r="X245" s="3">
        <v>52</v>
      </c>
      <c r="Y245" s="2">
        <f t="shared" si="179"/>
        <v>33415</v>
      </c>
      <c r="Z245" s="2">
        <f t="shared" si="192"/>
        <v>454</v>
      </c>
      <c r="AA245" s="19">
        <f t="shared" si="193"/>
        <v>1.3586712554242106</v>
      </c>
      <c r="AB245" s="3">
        <v>1518</v>
      </c>
      <c r="AC245" s="3">
        <v>762</v>
      </c>
      <c r="AD245" s="2">
        <f t="shared" si="194"/>
        <v>4876</v>
      </c>
      <c r="AE245" s="2">
        <f t="shared" si="195"/>
        <v>5330</v>
      </c>
      <c r="AF245" s="2">
        <f t="shared" si="196"/>
        <v>8.5178236397748588</v>
      </c>
      <c r="AG245" s="2">
        <f t="shared" si="197"/>
        <v>6.8529532403609519</v>
      </c>
      <c r="AH245" s="3">
        <v>22709</v>
      </c>
      <c r="AI245" s="3">
        <f t="shared" si="170"/>
        <v>44118</v>
      </c>
      <c r="AJ245" s="3">
        <v>116</v>
      </c>
      <c r="AL245" s="3">
        <f t="shared" si="171"/>
        <v>40694</v>
      </c>
      <c r="AM245" s="3">
        <f t="shared" si="172"/>
        <v>2.2210842051357087</v>
      </c>
      <c r="AN245" s="3">
        <f t="shared" si="173"/>
        <v>7.7610045786300379</v>
      </c>
      <c r="AO245" s="3">
        <f t="shared" si="169"/>
        <v>7.3014018691588785</v>
      </c>
      <c r="AP245" s="3">
        <f t="shared" si="174"/>
        <v>0.5666621333695997</v>
      </c>
      <c r="AQ245" s="3">
        <f t="shared" si="175"/>
        <v>7.1943424452604372</v>
      </c>
      <c r="AR245" s="19">
        <f t="shared" si="198"/>
        <v>480.68886605762629</v>
      </c>
      <c r="AS245" s="22">
        <f t="shared" si="200"/>
        <v>6.530981451149553</v>
      </c>
      <c r="AT245" s="19">
        <f t="shared" si="199"/>
        <v>987.70305382363063</v>
      </c>
      <c r="AU245" s="22">
        <f t="shared" si="189"/>
        <v>987.70305382363063</v>
      </c>
      <c r="AV245" s="2"/>
      <c r="AW245" s="70"/>
      <c r="AX245" s="70"/>
      <c r="BE245" s="6">
        <f t="shared" si="166"/>
        <v>44141</v>
      </c>
      <c r="BF245" s="2">
        <f t="shared" si="167"/>
        <v>68345</v>
      </c>
      <c r="BG245" s="2">
        <f t="shared" si="168"/>
        <v>1518</v>
      </c>
    </row>
    <row r="246" spans="1:59" x14ac:dyDescent="0.25">
      <c r="B246" s="3">
        <v>11</v>
      </c>
      <c r="C246" s="3">
        <v>7</v>
      </c>
      <c r="D246" s="3">
        <v>245</v>
      </c>
      <c r="E246" s="94">
        <f t="shared" si="180"/>
        <v>44142</v>
      </c>
      <c r="F246" s="11">
        <v>13849</v>
      </c>
      <c r="J246" s="11">
        <f t="shared" si="181"/>
        <v>13849</v>
      </c>
      <c r="K246" s="3">
        <v>3839</v>
      </c>
      <c r="L246" s="2">
        <f t="shared" si="190"/>
        <v>3839</v>
      </c>
      <c r="N246" s="2">
        <f t="shared" si="185"/>
        <v>69875</v>
      </c>
      <c r="O246" s="11">
        <f t="shared" si="187"/>
        <v>69875</v>
      </c>
      <c r="P246" s="2">
        <f t="shared" si="186"/>
        <v>21143</v>
      </c>
      <c r="R246" s="2">
        <f t="shared" si="191"/>
        <v>30.25831842576029</v>
      </c>
      <c r="S246" s="3">
        <f t="shared" si="188"/>
        <v>30.25831842576029</v>
      </c>
      <c r="T246" s="3">
        <v>72184</v>
      </c>
      <c r="U246" s="3">
        <v>3563</v>
      </c>
      <c r="V246" s="3">
        <v>257</v>
      </c>
      <c r="W246" s="3">
        <f t="shared" si="120"/>
        <v>3306</v>
      </c>
      <c r="X246" s="3">
        <v>58</v>
      </c>
      <c r="Y246" s="2">
        <f t="shared" si="179"/>
        <v>35665</v>
      </c>
      <c r="Z246" s="2">
        <f t="shared" si="192"/>
        <v>499</v>
      </c>
      <c r="AA246" s="19">
        <f t="shared" si="193"/>
        <v>1.3991308005046965</v>
      </c>
      <c r="AB246" s="3">
        <v>1576</v>
      </c>
      <c r="AC246" s="3">
        <v>727</v>
      </c>
      <c r="AD246" s="2">
        <f t="shared" si="194"/>
        <v>5334</v>
      </c>
      <c r="AE246" s="2">
        <f t="shared" si="195"/>
        <v>5833</v>
      </c>
      <c r="AF246" s="2">
        <f t="shared" si="196"/>
        <v>8.5547745585462014</v>
      </c>
      <c r="AG246" s="2">
        <f t="shared" si="197"/>
        <v>6.6863517060367457</v>
      </c>
      <c r="AH246" s="3">
        <v>23436</v>
      </c>
      <c r="AI246" s="3">
        <f t="shared" si="170"/>
        <v>47172</v>
      </c>
      <c r="AJ246" s="3">
        <v>121</v>
      </c>
      <c r="AL246" s="3">
        <f t="shared" si="171"/>
        <v>43609</v>
      </c>
      <c r="AM246" s="3">
        <f t="shared" si="172"/>
        <v>2.1833093206250691</v>
      </c>
      <c r="AN246" s="3">
        <f t="shared" si="173"/>
        <v>7.5532095310777576</v>
      </c>
      <c r="AO246" s="3">
        <f t="shared" si="169"/>
        <v>7.2130227336514166</v>
      </c>
      <c r="AP246" s="3">
        <f t="shared" si="174"/>
        <v>0.54481472059696423</v>
      </c>
      <c r="AQ246" s="3">
        <f t="shared" si="175"/>
        <v>7.0083948104807936</v>
      </c>
      <c r="AR246" s="19">
        <f t="shared" si="198"/>
        <v>513.0560648794027</v>
      </c>
      <c r="AS246" s="22">
        <f t="shared" si="200"/>
        <v>7.1783254275850821</v>
      </c>
      <c r="AT246" s="19">
        <f t="shared" si="199"/>
        <v>1005.1813411873899</v>
      </c>
      <c r="AU246" s="22">
        <f t="shared" si="189"/>
        <v>1005.1813411873899</v>
      </c>
      <c r="AV246" s="2"/>
      <c r="AW246" s="70"/>
      <c r="AX246" s="70"/>
      <c r="BE246" s="6">
        <f t="shared" si="166"/>
        <v>44142</v>
      </c>
      <c r="BF246" s="2">
        <f t="shared" si="167"/>
        <v>72184</v>
      </c>
      <c r="BG246" s="2">
        <f t="shared" si="168"/>
        <v>1576</v>
      </c>
    </row>
    <row r="247" spans="1:59" s="46" customFormat="1" x14ac:dyDescent="0.25">
      <c r="A247" s="86" t="s">
        <v>80</v>
      </c>
      <c r="B247" s="46">
        <v>11</v>
      </c>
      <c r="C247" s="46">
        <v>8</v>
      </c>
      <c r="D247" s="46">
        <v>246</v>
      </c>
      <c r="E247" s="93">
        <f t="shared" si="180"/>
        <v>44143</v>
      </c>
      <c r="F247" s="51">
        <v>8702</v>
      </c>
      <c r="G247" s="51"/>
      <c r="H247" s="51"/>
      <c r="I247" s="51"/>
      <c r="J247" s="51">
        <f t="shared" si="181"/>
        <v>8702</v>
      </c>
      <c r="K247" s="46">
        <v>2301</v>
      </c>
      <c r="L247" s="36">
        <f t="shared" si="190"/>
        <v>2301</v>
      </c>
      <c r="M247" s="46">
        <v>21641</v>
      </c>
      <c r="N247" s="36">
        <f t="shared" si="185"/>
        <v>71318</v>
      </c>
      <c r="O247" s="51">
        <f t="shared" si="187"/>
        <v>71318</v>
      </c>
      <c r="P247" s="36">
        <f t="shared" si="186"/>
        <v>21641</v>
      </c>
      <c r="Q247" s="46">
        <v>353</v>
      </c>
      <c r="R247" s="36">
        <f t="shared" si="191"/>
        <v>30.344373089542614</v>
      </c>
      <c r="S247" s="46">
        <f t="shared" si="188"/>
        <v>30.344373089542614</v>
      </c>
      <c r="T247" s="46">
        <v>74485</v>
      </c>
      <c r="U247" s="46">
        <v>3715</v>
      </c>
      <c r="V247" s="46">
        <v>271</v>
      </c>
      <c r="W247" s="46">
        <f t="shared" si="120"/>
        <v>3444</v>
      </c>
      <c r="X247" s="46">
        <v>56</v>
      </c>
      <c r="Y247" s="36">
        <f t="shared" si="179"/>
        <v>36923</v>
      </c>
      <c r="Z247" s="36">
        <f t="shared" si="192"/>
        <v>548</v>
      </c>
      <c r="AA247" s="39">
        <f t="shared" si="193"/>
        <v>1.4841697586869973</v>
      </c>
      <c r="AB247" s="46">
        <v>1632</v>
      </c>
      <c r="AC247" s="46">
        <v>369</v>
      </c>
      <c r="AD247" s="36">
        <f t="shared" si="194"/>
        <v>5573</v>
      </c>
      <c r="AE247" s="36">
        <f t="shared" si="195"/>
        <v>6121</v>
      </c>
      <c r="AF247" s="36">
        <f t="shared" si="196"/>
        <v>8.9527854925665746</v>
      </c>
      <c r="AG247" s="36">
        <f t="shared" si="197"/>
        <v>6.6253364435671989</v>
      </c>
      <c r="AH247" s="46">
        <v>23805</v>
      </c>
      <c r="AI247" s="46">
        <f t="shared" si="170"/>
        <v>49048</v>
      </c>
      <c r="AJ247" s="46">
        <v>80</v>
      </c>
      <c r="AL247" s="46">
        <f t="shared" si="171"/>
        <v>45333</v>
      </c>
      <c r="AM247" s="46">
        <f t="shared" si="172"/>
        <v>2.1910451768812509</v>
      </c>
      <c r="AN247" s="46">
        <f t="shared" si="173"/>
        <v>7.5742130158212362</v>
      </c>
      <c r="AO247" s="46">
        <f t="shared" si="169"/>
        <v>7.2947510094212644</v>
      </c>
      <c r="AP247" s="46">
        <f t="shared" si="174"/>
        <v>0.55251998042733641</v>
      </c>
      <c r="AQ247" s="46">
        <f t="shared" si="175"/>
        <v>7.0216930353939002</v>
      </c>
      <c r="AR247" s="39">
        <f t="shared" si="198"/>
        <v>531.1529253762003</v>
      </c>
      <c r="AS247" s="41">
        <f t="shared" si="200"/>
        <v>7.8832110908148803</v>
      </c>
      <c r="AT247" s="39">
        <f t="shared" si="199"/>
        <v>1025.9395046984228</v>
      </c>
      <c r="AU247" s="22">
        <f t="shared" si="189"/>
        <v>1025.9395046984228</v>
      </c>
      <c r="AV247" s="36"/>
      <c r="AW247" s="71"/>
      <c r="AX247" s="71"/>
      <c r="BA247" s="51"/>
      <c r="BD247" s="51"/>
      <c r="BE247" s="50">
        <f t="shared" si="166"/>
        <v>44143</v>
      </c>
      <c r="BF247" s="36">
        <f t="shared" si="167"/>
        <v>74485</v>
      </c>
      <c r="BG247" s="36">
        <f t="shared" si="168"/>
        <v>1632</v>
      </c>
    </row>
    <row r="248" spans="1:59" x14ac:dyDescent="0.25">
      <c r="B248" s="3">
        <v>11</v>
      </c>
      <c r="C248" s="3">
        <v>9</v>
      </c>
      <c r="D248" s="3">
        <v>247</v>
      </c>
      <c r="E248" s="94">
        <f t="shared" si="180"/>
        <v>44144</v>
      </c>
      <c r="F248" s="11">
        <v>2151</v>
      </c>
      <c r="J248" s="11">
        <f t="shared" si="181"/>
        <v>2151</v>
      </c>
      <c r="K248" s="3">
        <v>675</v>
      </c>
      <c r="L248" s="2">
        <f t="shared" si="190"/>
        <v>675</v>
      </c>
      <c r="N248" s="2">
        <f t="shared" si="185"/>
        <v>68012</v>
      </c>
      <c r="O248" s="11">
        <f t="shared" si="187"/>
        <v>68012</v>
      </c>
      <c r="P248" s="2">
        <f t="shared" si="186"/>
        <v>21091</v>
      </c>
      <c r="R248" s="2">
        <f t="shared" si="191"/>
        <v>31.010703993412925</v>
      </c>
      <c r="S248" s="3">
        <f t="shared" si="188"/>
        <v>31.010703993412925</v>
      </c>
      <c r="T248" s="3">
        <v>75160</v>
      </c>
      <c r="U248" s="3">
        <v>3822</v>
      </c>
      <c r="V248" s="3">
        <v>272</v>
      </c>
      <c r="W248" s="3">
        <f t="shared" si="120"/>
        <v>3550</v>
      </c>
      <c r="X248" s="3">
        <v>33</v>
      </c>
      <c r="Y248" s="2">
        <f t="shared" si="179"/>
        <v>37271</v>
      </c>
      <c r="Z248" s="2">
        <f t="shared" si="192"/>
        <v>571</v>
      </c>
      <c r="AA248" s="19">
        <f t="shared" si="193"/>
        <v>1.5320222156636527</v>
      </c>
      <c r="AB248" s="3">
        <v>1665</v>
      </c>
      <c r="AC248" s="3">
        <v>603</v>
      </c>
      <c r="AD248" s="2">
        <f t="shared" si="194"/>
        <v>6054</v>
      </c>
      <c r="AE248" s="2">
        <f t="shared" si="195"/>
        <v>6625</v>
      </c>
      <c r="AF248" s="2">
        <f t="shared" si="196"/>
        <v>8.6188679245283026</v>
      </c>
      <c r="AG248" s="2">
        <f t="shared" si="197"/>
        <v>6.1564255037991407</v>
      </c>
      <c r="AH248" s="3">
        <v>24408</v>
      </c>
      <c r="AI248" s="3">
        <f t="shared" si="170"/>
        <v>49087</v>
      </c>
      <c r="AJ248" s="3">
        <v>24</v>
      </c>
      <c r="AL248" s="3">
        <f t="shared" si="171"/>
        <v>45265</v>
      </c>
      <c r="AM248" s="3">
        <f t="shared" si="172"/>
        <v>2.2152740819584888</v>
      </c>
      <c r="AN248" s="3">
        <f t="shared" si="173"/>
        <v>7.7861755658320941</v>
      </c>
      <c r="AO248" s="3">
        <f t="shared" si="169"/>
        <v>7.1166928309785451</v>
      </c>
      <c r="AP248" s="3">
        <f t="shared" si="174"/>
        <v>0.55411819830097575</v>
      </c>
      <c r="AQ248" s="3">
        <f t="shared" si="175"/>
        <v>7.2320573675311177</v>
      </c>
      <c r="AR248" s="19">
        <f t="shared" si="198"/>
        <v>536.15905212730183</v>
      </c>
      <c r="AS248" s="22">
        <f t="shared" si="200"/>
        <v>8.2140757898819281</v>
      </c>
      <c r="AT248" s="19">
        <f t="shared" si="199"/>
        <v>978.38130056295915</v>
      </c>
      <c r="AU248" s="22">
        <f t="shared" si="189"/>
        <v>978.38130056295915</v>
      </c>
      <c r="AV248" s="2"/>
      <c r="AW248" s="70"/>
      <c r="AX248" s="70"/>
      <c r="BE248" s="6">
        <f t="shared" si="166"/>
        <v>44144</v>
      </c>
      <c r="BF248" s="2">
        <f t="shared" si="167"/>
        <v>75160</v>
      </c>
      <c r="BG248" s="2">
        <f t="shared" si="168"/>
        <v>1665</v>
      </c>
    </row>
    <row r="249" spans="1:59" x14ac:dyDescent="0.25">
      <c r="B249" s="3">
        <v>11</v>
      </c>
      <c r="C249" s="3">
        <v>10</v>
      </c>
      <c r="D249" s="3">
        <v>248</v>
      </c>
      <c r="E249" s="94">
        <f t="shared" si="180"/>
        <v>44145</v>
      </c>
      <c r="F249" s="11">
        <v>8826</v>
      </c>
      <c r="J249" s="11">
        <f t="shared" si="181"/>
        <v>8826</v>
      </c>
      <c r="K249" s="3">
        <v>3816</v>
      </c>
      <c r="L249" s="2">
        <f t="shared" si="190"/>
        <v>3816</v>
      </c>
      <c r="N249" s="2">
        <f t="shared" si="185"/>
        <v>68928</v>
      </c>
      <c r="O249" s="11">
        <f t="shared" si="187"/>
        <v>68928</v>
      </c>
      <c r="P249" s="2">
        <f t="shared" si="186"/>
        <v>22480</v>
      </c>
      <c r="R249" s="2">
        <f t="shared" si="191"/>
        <v>32.613741875580317</v>
      </c>
      <c r="S249" s="3">
        <f t="shared" si="188"/>
        <v>32.613741875580317</v>
      </c>
      <c r="T249" s="3">
        <v>78976</v>
      </c>
      <c r="U249" s="3">
        <v>4004</v>
      </c>
      <c r="V249" s="3">
        <v>270</v>
      </c>
      <c r="W249" s="3">
        <f t="shared" si="120"/>
        <v>3734</v>
      </c>
      <c r="X249" s="3">
        <v>106</v>
      </c>
      <c r="Y249" s="2">
        <f t="shared" si="179"/>
        <v>38844</v>
      </c>
      <c r="Z249" s="2">
        <f t="shared" si="192"/>
        <v>635</v>
      </c>
      <c r="AA249" s="19">
        <f t="shared" si="193"/>
        <v>1.6347441046236226</v>
      </c>
      <c r="AB249" s="3">
        <v>1771</v>
      </c>
      <c r="AC249" s="3">
        <v>875</v>
      </c>
      <c r="AD249" s="2">
        <f t="shared" si="194"/>
        <v>6633</v>
      </c>
      <c r="AE249" s="2">
        <f t="shared" si="195"/>
        <v>7268</v>
      </c>
      <c r="AF249" s="2">
        <f t="shared" si="196"/>
        <v>8.736929003852504</v>
      </c>
      <c r="AG249" s="2">
        <f t="shared" si="197"/>
        <v>5.8561736770691999</v>
      </c>
      <c r="AH249" s="3">
        <v>25283</v>
      </c>
      <c r="AI249" s="3">
        <f t="shared" si="170"/>
        <v>51922</v>
      </c>
      <c r="AJ249" s="3">
        <v>118</v>
      </c>
      <c r="AL249" s="3">
        <f t="shared" si="171"/>
        <v>47918</v>
      </c>
      <c r="AM249" s="3">
        <f t="shared" si="172"/>
        <v>2.2424534035656403</v>
      </c>
      <c r="AN249" s="3">
        <f t="shared" si="173"/>
        <v>7.7115673510265399</v>
      </c>
      <c r="AO249" s="3">
        <f t="shared" si="169"/>
        <v>6.7432567432567438</v>
      </c>
      <c r="AP249" s="3">
        <f t="shared" si="174"/>
        <v>0.52001078540888257</v>
      </c>
      <c r="AQ249" s="3">
        <f t="shared" si="175"/>
        <v>7.191556565617657</v>
      </c>
      <c r="AR249" s="19">
        <f t="shared" si="198"/>
        <v>558.78732045914808</v>
      </c>
      <c r="AS249" s="22">
        <f t="shared" si="200"/>
        <v>9.1347427785902333</v>
      </c>
      <c r="AT249" s="19">
        <f t="shared" si="199"/>
        <v>991.55834683884677</v>
      </c>
      <c r="AU249" s="22">
        <f t="shared" si="189"/>
        <v>991.55834683884677</v>
      </c>
      <c r="AV249" s="2"/>
      <c r="AW249" s="70"/>
      <c r="AX249" s="70"/>
      <c r="BE249" s="6">
        <f t="shared" si="166"/>
        <v>44145</v>
      </c>
      <c r="BF249" s="2">
        <f t="shared" si="167"/>
        <v>78976</v>
      </c>
      <c r="BG249" s="2">
        <f t="shared" si="168"/>
        <v>1771</v>
      </c>
    </row>
    <row r="250" spans="1:59" x14ac:dyDescent="0.25">
      <c r="B250" s="3">
        <v>11</v>
      </c>
      <c r="C250" s="3">
        <v>11</v>
      </c>
      <c r="D250" s="3">
        <v>249</v>
      </c>
      <c r="E250" s="94">
        <f t="shared" si="180"/>
        <v>44146</v>
      </c>
      <c r="F250" s="11">
        <v>11068</v>
      </c>
      <c r="J250" s="11">
        <f t="shared" si="181"/>
        <v>11068</v>
      </c>
      <c r="K250" s="3">
        <v>4390</v>
      </c>
      <c r="L250" s="2">
        <f t="shared" si="190"/>
        <v>4390</v>
      </c>
      <c r="N250" s="2">
        <f t="shared" si="185"/>
        <v>68930</v>
      </c>
      <c r="O250" s="11">
        <f t="shared" si="187"/>
        <v>68930</v>
      </c>
      <c r="P250" s="2">
        <f t="shared" si="186"/>
        <v>22829</v>
      </c>
      <c r="R250" s="2">
        <f t="shared" si="191"/>
        <v>33.119106339764983</v>
      </c>
      <c r="S250" s="3">
        <f t="shared" si="188"/>
        <v>33.119106339764983</v>
      </c>
      <c r="T250" s="3">
        <v>83366</v>
      </c>
      <c r="U250" s="3">
        <v>4176</v>
      </c>
      <c r="V250" s="3">
        <v>280</v>
      </c>
      <c r="W250" s="3">
        <f t="shared" si="120"/>
        <v>3896</v>
      </c>
      <c r="X250" s="3">
        <v>80</v>
      </c>
      <c r="Y250" s="2">
        <f t="shared" si="179"/>
        <v>40665</v>
      </c>
      <c r="Z250" s="2">
        <f t="shared" si="192"/>
        <v>690</v>
      </c>
      <c r="AA250" s="19">
        <f t="shared" si="193"/>
        <v>1.6967908520841017</v>
      </c>
      <c r="AB250" s="3">
        <v>1851</v>
      </c>
      <c r="AC250" s="3">
        <v>516</v>
      </c>
      <c r="AD250" s="2">
        <f t="shared" si="194"/>
        <v>6856</v>
      </c>
      <c r="AE250" s="2">
        <f t="shared" si="195"/>
        <v>7546</v>
      </c>
      <c r="AF250" s="2">
        <f t="shared" si="196"/>
        <v>9.1439173071826119</v>
      </c>
      <c r="AG250" s="2">
        <f t="shared" si="197"/>
        <v>5.931301050175029</v>
      </c>
      <c r="AH250" s="3">
        <v>25799</v>
      </c>
      <c r="AI250" s="3">
        <f t="shared" si="170"/>
        <v>55716</v>
      </c>
      <c r="AJ250" s="3">
        <v>155</v>
      </c>
      <c r="AL250" s="3">
        <f t="shared" si="171"/>
        <v>51540</v>
      </c>
      <c r="AM250" s="3">
        <f t="shared" si="172"/>
        <v>2.2203296307847324</v>
      </c>
      <c r="AN250" s="3">
        <f t="shared" si="173"/>
        <v>7.4951539952616848</v>
      </c>
      <c r="AO250" s="3">
        <f t="shared" si="169"/>
        <v>6.7049808429118771</v>
      </c>
      <c r="AP250" s="3">
        <f t="shared" si="174"/>
        <v>0.50254863952904016</v>
      </c>
      <c r="AQ250" s="3">
        <f t="shared" si="175"/>
        <v>6.9926053557326435</v>
      </c>
      <c r="AR250" s="19">
        <f t="shared" si="198"/>
        <v>584.98317337223921</v>
      </c>
      <c r="AS250" s="22">
        <f t="shared" si="200"/>
        <v>9.9259409720114355</v>
      </c>
      <c r="AT250" s="19">
        <f t="shared" si="199"/>
        <v>991.58711768224384</v>
      </c>
      <c r="AU250" s="22">
        <f t="shared" si="189"/>
        <v>991.58711768224384</v>
      </c>
      <c r="AV250" s="2"/>
      <c r="AW250" s="70"/>
      <c r="AX250" s="70"/>
      <c r="BE250" s="6">
        <f t="shared" si="166"/>
        <v>44146</v>
      </c>
      <c r="BF250" s="2">
        <f t="shared" si="167"/>
        <v>83366</v>
      </c>
      <c r="BG250" s="2">
        <f t="shared" si="168"/>
        <v>1851</v>
      </c>
    </row>
    <row r="251" spans="1:59" x14ac:dyDescent="0.25">
      <c r="B251" s="3">
        <v>11</v>
      </c>
      <c r="C251" s="3">
        <v>12</v>
      </c>
      <c r="D251" s="3">
        <v>250</v>
      </c>
      <c r="E251" s="94">
        <f t="shared" si="180"/>
        <v>44147</v>
      </c>
      <c r="F251" s="11">
        <v>10830</v>
      </c>
      <c r="J251" s="11">
        <f t="shared" si="181"/>
        <v>10830</v>
      </c>
      <c r="K251" s="3">
        <v>3945</v>
      </c>
      <c r="L251" s="2">
        <f t="shared" ref="L251:L282" si="201">T251-T250</f>
        <v>3945</v>
      </c>
      <c r="N251" s="2">
        <f t="shared" si="185"/>
        <v>66557</v>
      </c>
      <c r="O251" s="11">
        <f t="shared" si="187"/>
        <v>66557</v>
      </c>
      <c r="P251" s="2">
        <f t="shared" si="186"/>
        <v>22720</v>
      </c>
      <c r="R251" s="2">
        <f t="shared" ref="R251:R282" si="202">(P251/N251)*100</f>
        <v>34.136153973286056</v>
      </c>
      <c r="S251" s="3">
        <f t="shared" si="188"/>
        <v>34.136153973286056</v>
      </c>
      <c r="T251" s="3">
        <v>87311</v>
      </c>
      <c r="U251" s="3">
        <v>4478</v>
      </c>
      <c r="V251" s="3">
        <v>276</v>
      </c>
      <c r="W251" s="3">
        <f t="shared" si="120"/>
        <v>4202</v>
      </c>
      <c r="X251" s="3">
        <v>47</v>
      </c>
      <c r="Y251" s="2">
        <f t="shared" si="179"/>
        <v>41850</v>
      </c>
      <c r="Z251" s="2">
        <f t="shared" ref="Z251:Z282" si="203">SUM(X238:X251)</f>
        <v>701</v>
      </c>
      <c r="AA251" s="19">
        <f t="shared" ref="AA251:AA282" si="204">(Z251/Y251)*100</f>
        <v>1.6750298685782556</v>
      </c>
      <c r="AB251" s="3">
        <v>1898</v>
      </c>
      <c r="AC251" s="3">
        <v>915</v>
      </c>
      <c r="AD251" s="2">
        <f t="shared" ref="AD251:AD282" si="205">SUM(AC238:AC251)</f>
        <v>7555</v>
      </c>
      <c r="AE251" s="2">
        <f t="shared" ref="AE251:AE282" si="206">AD251+Z251</f>
        <v>8256</v>
      </c>
      <c r="AF251" s="2">
        <f t="shared" ref="AF251:AF282" si="207">(Z251/AE251)*100</f>
        <v>8.4907945736434112</v>
      </c>
      <c r="AG251" s="2">
        <f t="shared" ref="AG251:AG282" si="208">Y251/AD251</f>
        <v>5.5393778954334874</v>
      </c>
      <c r="AH251" s="3">
        <v>26714</v>
      </c>
      <c r="AI251" s="3">
        <f t="shared" si="170"/>
        <v>58699</v>
      </c>
      <c r="AJ251" s="3">
        <v>181</v>
      </c>
      <c r="AL251" s="3">
        <f t="shared" si="171"/>
        <v>54221</v>
      </c>
      <c r="AM251" s="3">
        <f t="shared" si="172"/>
        <v>2.1738383479744821</v>
      </c>
      <c r="AN251" s="3">
        <f t="shared" si="173"/>
        <v>7.6287500638852448</v>
      </c>
      <c r="AO251" s="3">
        <f t="shared" si="169"/>
        <v>6.1634658329611431</v>
      </c>
      <c r="AP251" s="3">
        <f t="shared" si="174"/>
        <v>0.47019540366956852</v>
      </c>
      <c r="AQ251" s="3">
        <f t="shared" si="175"/>
        <v>7.1585546602156764</v>
      </c>
      <c r="AR251" s="19">
        <f t="shared" ref="AR251:AR282" si="209">(Y251/6951482)*100000</f>
        <v>602.0298980850414</v>
      </c>
      <c r="AS251" s="22">
        <f t="shared" si="200"/>
        <v>10.084180610695675</v>
      </c>
      <c r="AT251" s="19">
        <f t="shared" ref="AT251:AT282" si="210">(N251/6951482)*100000</f>
        <v>957.45051199154375</v>
      </c>
      <c r="AU251" s="22">
        <f t="shared" si="189"/>
        <v>957.45051199154375</v>
      </c>
      <c r="AV251" s="2"/>
      <c r="AW251" s="70"/>
      <c r="AX251" s="70"/>
      <c r="BE251" s="6">
        <f t="shared" si="166"/>
        <v>44147</v>
      </c>
      <c r="BF251" s="2">
        <f t="shared" si="167"/>
        <v>87311</v>
      </c>
      <c r="BG251" s="2">
        <f t="shared" si="168"/>
        <v>1898</v>
      </c>
    </row>
    <row r="252" spans="1:59" x14ac:dyDescent="0.25">
      <c r="B252" s="3">
        <v>11</v>
      </c>
      <c r="C252" s="3">
        <v>13</v>
      </c>
      <c r="D252" s="3">
        <v>251</v>
      </c>
      <c r="E252" s="94">
        <f t="shared" si="180"/>
        <v>44148</v>
      </c>
      <c r="F252" s="11">
        <v>8885</v>
      </c>
      <c r="J252" s="11">
        <f t="shared" si="181"/>
        <v>8885</v>
      </c>
      <c r="K252" s="3">
        <v>3414</v>
      </c>
      <c r="L252" s="2">
        <f t="shared" si="201"/>
        <v>3414</v>
      </c>
      <c r="N252" s="2">
        <f t="shared" si="185"/>
        <v>64311</v>
      </c>
      <c r="O252" s="11">
        <f t="shared" si="187"/>
        <v>64311</v>
      </c>
      <c r="P252" s="2">
        <f t="shared" si="186"/>
        <v>22380</v>
      </c>
      <c r="R252" s="2">
        <f t="shared" si="202"/>
        <v>34.799645472780703</v>
      </c>
      <c r="S252" s="3">
        <f t="shared" si="188"/>
        <v>34.799645472780703</v>
      </c>
      <c r="T252" s="3">
        <v>90725</v>
      </c>
      <c r="U252" s="3">
        <v>4768</v>
      </c>
      <c r="V252" s="3">
        <v>284</v>
      </c>
      <c r="W252" s="3">
        <f t="shared" si="120"/>
        <v>4484</v>
      </c>
      <c r="X252" s="3">
        <v>72</v>
      </c>
      <c r="Y252" s="2">
        <f t="shared" si="179"/>
        <v>42575</v>
      </c>
      <c r="Z252" s="2">
        <f t="shared" si="203"/>
        <v>745</v>
      </c>
      <c r="AA252" s="19">
        <f t="shared" si="204"/>
        <v>1.7498532002348794</v>
      </c>
      <c r="AB252" s="3">
        <v>1970</v>
      </c>
      <c r="AC252" s="3">
        <v>873</v>
      </c>
      <c r="AD252" s="2">
        <f t="shared" si="205"/>
        <v>7892</v>
      </c>
      <c r="AE252" s="2">
        <f t="shared" si="206"/>
        <v>8637</v>
      </c>
      <c r="AF252" s="2">
        <f t="shared" si="207"/>
        <v>8.6256802130369348</v>
      </c>
      <c r="AG252" s="2">
        <f t="shared" si="208"/>
        <v>5.3947034972123671</v>
      </c>
      <c r="AH252" s="3">
        <v>27587</v>
      </c>
      <c r="AI252" s="3">
        <f t="shared" si="170"/>
        <v>61168</v>
      </c>
      <c r="AJ252" s="3">
        <v>160</v>
      </c>
      <c r="AL252" s="3">
        <f t="shared" si="171"/>
        <v>56400</v>
      </c>
      <c r="AM252" s="3">
        <f t="shared" si="172"/>
        <v>2.1713970790851476</v>
      </c>
      <c r="AN252" s="3">
        <f t="shared" si="173"/>
        <v>7.7949254512163222</v>
      </c>
      <c r="AO252" s="3">
        <f t="shared" si="169"/>
        <v>5.9563758389261743</v>
      </c>
      <c r="AP252" s="3">
        <f t="shared" si="174"/>
        <v>0.46429505623855605</v>
      </c>
      <c r="AQ252" s="3">
        <f t="shared" si="175"/>
        <v>7.3306303949777663</v>
      </c>
      <c r="AR252" s="19">
        <f t="shared" si="209"/>
        <v>612.45932881650276</v>
      </c>
      <c r="AS252" s="22">
        <f t="shared" si="200"/>
        <v>10.717139165432638</v>
      </c>
      <c r="AT252" s="19">
        <f t="shared" si="210"/>
        <v>925.14085485656153</v>
      </c>
      <c r="AU252" s="22">
        <f t="shared" si="189"/>
        <v>925.14085485656153</v>
      </c>
      <c r="AV252" s="2"/>
      <c r="AW252" s="70"/>
      <c r="AX252" s="70"/>
      <c r="BE252" s="6">
        <f t="shared" si="166"/>
        <v>44148</v>
      </c>
      <c r="BF252" s="2">
        <f t="shared" si="167"/>
        <v>90725</v>
      </c>
      <c r="BG252" s="2">
        <f t="shared" si="168"/>
        <v>1970</v>
      </c>
    </row>
    <row r="253" spans="1:59" x14ac:dyDescent="0.25">
      <c r="B253" s="3">
        <v>11</v>
      </c>
      <c r="C253" s="3">
        <v>14</v>
      </c>
      <c r="D253" s="3">
        <v>252</v>
      </c>
      <c r="E253" s="94">
        <f t="shared" si="180"/>
        <v>44149</v>
      </c>
      <c r="F253" s="11">
        <v>12413</v>
      </c>
      <c r="J253" s="11">
        <f t="shared" si="181"/>
        <v>12413</v>
      </c>
      <c r="K253" s="3">
        <v>4212</v>
      </c>
      <c r="L253" s="2">
        <f t="shared" si="201"/>
        <v>4212</v>
      </c>
      <c r="N253" s="2">
        <f t="shared" si="185"/>
        <v>62875</v>
      </c>
      <c r="O253" s="11">
        <f t="shared" si="187"/>
        <v>62875</v>
      </c>
      <c r="P253" s="2">
        <f t="shared" si="186"/>
        <v>22753</v>
      </c>
      <c r="R253" s="2">
        <f t="shared" si="202"/>
        <v>36.187673956262422</v>
      </c>
      <c r="S253" s="3">
        <f t="shared" si="188"/>
        <v>36.187673956262422</v>
      </c>
      <c r="T253" s="3">
        <v>94937</v>
      </c>
      <c r="U253" s="3">
        <v>4949</v>
      </c>
      <c r="V253" s="3">
        <v>288</v>
      </c>
      <c r="W253" s="3">
        <f t="shared" si="120"/>
        <v>4661</v>
      </c>
      <c r="X253" s="3">
        <v>85</v>
      </c>
      <c r="Y253" s="2">
        <f t="shared" si="179"/>
        <v>43896</v>
      </c>
      <c r="Z253" s="2">
        <f t="shared" si="203"/>
        <v>801</v>
      </c>
      <c r="AA253" s="19">
        <f t="shared" si="204"/>
        <v>1.8247676325861126</v>
      </c>
      <c r="AB253" s="3">
        <v>2055</v>
      </c>
      <c r="AC253" s="3">
        <v>682</v>
      </c>
      <c r="AD253" s="2">
        <f t="shared" si="205"/>
        <v>8392</v>
      </c>
      <c r="AE253" s="2">
        <f t="shared" si="206"/>
        <v>9193</v>
      </c>
      <c r="AF253" s="2">
        <f t="shared" si="207"/>
        <v>8.7131513107799421</v>
      </c>
      <c r="AG253" s="2">
        <f t="shared" si="208"/>
        <v>5.2306959008579597</v>
      </c>
      <c r="AH253" s="3">
        <v>28269</v>
      </c>
      <c r="AI253" s="3">
        <f t="shared" si="170"/>
        <v>64613</v>
      </c>
      <c r="AJ253" s="3">
        <v>139</v>
      </c>
      <c r="AL253" s="3">
        <f t="shared" si="171"/>
        <v>59664</v>
      </c>
      <c r="AM253" s="3">
        <f t="shared" si="172"/>
        <v>2.1645933619136901</v>
      </c>
      <c r="AN253" s="3">
        <f t="shared" si="173"/>
        <v>7.6594493368207628</v>
      </c>
      <c r="AO253" s="3">
        <f t="shared" si="169"/>
        <v>5.8193574459486763</v>
      </c>
      <c r="AP253" s="3">
        <f t="shared" si="174"/>
        <v>0.44573073530094565</v>
      </c>
      <c r="AQ253" s="3">
        <f t="shared" si="175"/>
        <v>7.213718601519818</v>
      </c>
      <c r="AR253" s="19">
        <f t="shared" si="209"/>
        <v>631.46247088031009</v>
      </c>
      <c r="AS253" s="22">
        <f t="shared" si="200"/>
        <v>11.522722780552407</v>
      </c>
      <c r="AT253" s="19">
        <f t="shared" si="210"/>
        <v>904.48338929741885</v>
      </c>
      <c r="AU253" s="22">
        <f t="shared" si="189"/>
        <v>904.48338929741885</v>
      </c>
      <c r="AV253" s="2"/>
      <c r="AW253" s="70"/>
      <c r="AX253" s="70"/>
      <c r="BE253" s="6">
        <f t="shared" si="166"/>
        <v>44149</v>
      </c>
      <c r="BF253" s="2">
        <f t="shared" si="167"/>
        <v>94937</v>
      </c>
      <c r="BG253" s="2">
        <f t="shared" si="168"/>
        <v>2055</v>
      </c>
    </row>
    <row r="254" spans="1:59" s="46" customFormat="1" x14ac:dyDescent="0.25">
      <c r="A254" s="87" t="s">
        <v>81</v>
      </c>
      <c r="B254" s="46">
        <v>11</v>
      </c>
      <c r="C254" s="46">
        <v>15</v>
      </c>
      <c r="D254" s="46">
        <v>253</v>
      </c>
      <c r="E254" s="93">
        <f t="shared" si="180"/>
        <v>44150</v>
      </c>
      <c r="F254" s="51">
        <v>6450</v>
      </c>
      <c r="G254" s="51"/>
      <c r="H254" s="51"/>
      <c r="I254" s="51"/>
      <c r="J254" s="51">
        <f t="shared" si="181"/>
        <v>6450</v>
      </c>
      <c r="K254" s="46">
        <v>2498</v>
      </c>
      <c r="L254" s="36">
        <f t="shared" si="201"/>
        <v>2498</v>
      </c>
      <c r="M254" s="46">
        <v>22950</v>
      </c>
      <c r="N254" s="36">
        <f t="shared" si="185"/>
        <v>60623</v>
      </c>
      <c r="O254" s="51">
        <f t="shared" si="187"/>
        <v>60623</v>
      </c>
      <c r="P254" s="36">
        <f t="shared" si="186"/>
        <v>22950</v>
      </c>
      <c r="Q254" s="46">
        <v>459</v>
      </c>
      <c r="R254" s="36">
        <f t="shared" si="202"/>
        <v>37.856918991141974</v>
      </c>
      <c r="S254" s="46">
        <f t="shared" si="188"/>
        <v>37.856918991141974</v>
      </c>
      <c r="T254" s="46">
        <v>97435</v>
      </c>
      <c r="U254" s="46">
        <v>5166</v>
      </c>
      <c r="V254" s="46">
        <v>295</v>
      </c>
      <c r="W254" s="46">
        <f t="shared" si="120"/>
        <v>4871</v>
      </c>
      <c r="X254" s="46">
        <v>36</v>
      </c>
      <c r="Y254" s="36">
        <f t="shared" si="179"/>
        <v>44591</v>
      </c>
      <c r="Z254" s="36">
        <f t="shared" si="203"/>
        <v>812</v>
      </c>
      <c r="AA254" s="39">
        <f t="shared" si="204"/>
        <v>1.8209952681034289</v>
      </c>
      <c r="AB254" s="46">
        <v>2091</v>
      </c>
      <c r="AC254" s="46">
        <v>536</v>
      </c>
      <c r="AD254" s="36">
        <f t="shared" si="205"/>
        <v>8760</v>
      </c>
      <c r="AE254" s="36">
        <f t="shared" si="206"/>
        <v>9572</v>
      </c>
      <c r="AF254" s="36">
        <f t="shared" si="207"/>
        <v>8.4830756372753857</v>
      </c>
      <c r="AG254" s="36">
        <f t="shared" si="208"/>
        <v>5.0902968036529677</v>
      </c>
      <c r="AH254" s="46">
        <v>28805</v>
      </c>
      <c r="AI254" s="46">
        <f t="shared" si="170"/>
        <v>66539</v>
      </c>
      <c r="AJ254" s="46">
        <v>68</v>
      </c>
      <c r="AL254" s="46">
        <f t="shared" si="171"/>
        <v>61373</v>
      </c>
      <c r="AM254" s="46">
        <f t="shared" si="172"/>
        <v>2.1460460820033869</v>
      </c>
      <c r="AN254" s="46">
        <f t="shared" si="173"/>
        <v>7.7638678068501177</v>
      </c>
      <c r="AO254" s="46">
        <f t="shared" si="169"/>
        <v>5.7104142469996129</v>
      </c>
      <c r="AP254" s="46">
        <f t="shared" si="174"/>
        <v>0.44334901336058558</v>
      </c>
      <c r="AQ254" s="46">
        <f t="shared" si="175"/>
        <v>7.3205187934895317</v>
      </c>
      <c r="AR254" s="39">
        <f t="shared" si="209"/>
        <v>641.4603389608144</v>
      </c>
      <c r="AS254" s="41">
        <f t="shared" si="200"/>
        <v>11.680962419236646</v>
      </c>
      <c r="AT254" s="39">
        <f t="shared" si="210"/>
        <v>872.08741963224531</v>
      </c>
      <c r="AU254" s="22">
        <f t="shared" si="189"/>
        <v>872.08741963224531</v>
      </c>
      <c r="AV254" s="36"/>
      <c r="AW254" s="71"/>
      <c r="AX254" s="71"/>
      <c r="BA254" s="51"/>
      <c r="BD254" s="51"/>
      <c r="BE254" s="50">
        <f t="shared" si="166"/>
        <v>44150</v>
      </c>
      <c r="BF254" s="36">
        <f t="shared" si="167"/>
        <v>97435</v>
      </c>
      <c r="BG254" s="36">
        <f t="shared" si="168"/>
        <v>2091</v>
      </c>
    </row>
    <row r="255" spans="1:59" x14ac:dyDescent="0.25">
      <c r="B255" s="3">
        <v>11</v>
      </c>
      <c r="C255" s="3">
        <v>16</v>
      </c>
      <c r="D255" s="3">
        <v>254</v>
      </c>
      <c r="E255" s="94">
        <f t="shared" si="180"/>
        <v>44151</v>
      </c>
      <c r="F255" s="11">
        <v>2716</v>
      </c>
      <c r="J255" s="11">
        <f t="shared" si="181"/>
        <v>2716</v>
      </c>
      <c r="K255" s="3">
        <v>816</v>
      </c>
      <c r="L255" s="2">
        <f t="shared" si="201"/>
        <v>816</v>
      </c>
      <c r="N255" s="2">
        <f t="shared" si="185"/>
        <v>61188</v>
      </c>
      <c r="O255" s="11">
        <f t="shared" si="187"/>
        <v>61188</v>
      </c>
      <c r="P255" s="2">
        <f t="shared" si="186"/>
        <v>23091</v>
      </c>
      <c r="R255" s="2">
        <f t="shared" si="202"/>
        <v>37.737791723867424</v>
      </c>
      <c r="S255" s="3">
        <f t="shared" si="188"/>
        <v>37.737791723867424</v>
      </c>
      <c r="T255" s="3">
        <v>98251</v>
      </c>
      <c r="U255" s="3">
        <v>5247</v>
      </c>
      <c r="V255" s="3">
        <v>293</v>
      </c>
      <c r="W255" s="3">
        <f t="shared" si="120"/>
        <v>4954</v>
      </c>
      <c r="X255" s="3">
        <v>39</v>
      </c>
      <c r="Y255" s="2">
        <f t="shared" si="179"/>
        <v>44182</v>
      </c>
      <c r="Z255" s="2">
        <f t="shared" si="203"/>
        <v>832</v>
      </c>
      <c r="AA255" s="19">
        <f t="shared" si="204"/>
        <v>1.8831198225521706</v>
      </c>
      <c r="AB255" s="3">
        <v>2130</v>
      </c>
      <c r="AC255" s="3">
        <v>570</v>
      </c>
      <c r="AD255" s="2">
        <f t="shared" si="205"/>
        <v>8845</v>
      </c>
      <c r="AE255" s="2">
        <f t="shared" si="206"/>
        <v>9677</v>
      </c>
      <c r="AF255" s="2">
        <f t="shared" si="207"/>
        <v>8.5977059005890251</v>
      </c>
      <c r="AG255" s="2">
        <f t="shared" si="208"/>
        <v>4.995138496325608</v>
      </c>
      <c r="AH255" s="3">
        <v>29375</v>
      </c>
      <c r="AI255" s="3">
        <f t="shared" si="170"/>
        <v>66746</v>
      </c>
      <c r="AJ255" s="3">
        <v>56</v>
      </c>
      <c r="AL255" s="3">
        <f t="shared" si="171"/>
        <v>61499</v>
      </c>
      <c r="AM255" s="3">
        <f t="shared" si="172"/>
        <v>2.1679168659860966</v>
      </c>
      <c r="AN255" s="3">
        <f t="shared" si="173"/>
        <v>7.8611452371677704</v>
      </c>
      <c r="AO255" s="3">
        <f t="shared" si="169"/>
        <v>5.5841433199923767</v>
      </c>
      <c r="AP255" s="3">
        <f t="shared" si="174"/>
        <v>0.43897761663620288</v>
      </c>
      <c r="AQ255" s="3">
        <f t="shared" si="175"/>
        <v>7.4221676205315665</v>
      </c>
      <c r="AR255" s="19">
        <f t="shared" si="209"/>
        <v>635.57670148610043</v>
      </c>
      <c r="AS255" s="22">
        <f t="shared" si="200"/>
        <v>11.968670853207993</v>
      </c>
      <c r="AT255" s="19">
        <f t="shared" si="210"/>
        <v>880.2151828919358</v>
      </c>
      <c r="AU255" s="22">
        <f t="shared" si="189"/>
        <v>880.2151828919358</v>
      </c>
      <c r="AV255" s="2"/>
      <c r="AW255" s="70"/>
      <c r="AX255" s="70"/>
      <c r="BE255" s="6">
        <f t="shared" si="166"/>
        <v>44151</v>
      </c>
      <c r="BF255" s="2">
        <f t="shared" si="167"/>
        <v>98251</v>
      </c>
      <c r="BG255" s="2">
        <f t="shared" si="168"/>
        <v>2130</v>
      </c>
    </row>
    <row r="256" spans="1:59" x14ac:dyDescent="0.25">
      <c r="B256" s="3">
        <v>11</v>
      </c>
      <c r="C256" s="3">
        <v>17</v>
      </c>
      <c r="D256" s="3">
        <v>255</v>
      </c>
      <c r="E256" s="94">
        <f t="shared" si="180"/>
        <v>44152</v>
      </c>
      <c r="F256" s="11">
        <v>7934</v>
      </c>
      <c r="J256" s="11">
        <f t="shared" si="181"/>
        <v>7934</v>
      </c>
      <c r="K256" s="3">
        <v>3519</v>
      </c>
      <c r="L256" s="2">
        <f t="shared" si="201"/>
        <v>3519</v>
      </c>
      <c r="N256" s="2">
        <f t="shared" si="185"/>
        <v>60296</v>
      </c>
      <c r="O256" s="11">
        <f t="shared" si="187"/>
        <v>60296</v>
      </c>
      <c r="P256" s="2">
        <f t="shared" si="186"/>
        <v>22794</v>
      </c>
      <c r="R256" s="2">
        <f t="shared" si="202"/>
        <v>37.80350271991508</v>
      </c>
      <c r="S256" s="3">
        <f t="shared" si="188"/>
        <v>37.80350271991508</v>
      </c>
      <c r="T256" s="3">
        <v>101770</v>
      </c>
      <c r="U256" s="3">
        <v>5353</v>
      </c>
      <c r="V256" s="3">
        <v>288</v>
      </c>
      <c r="W256" s="3">
        <f t="shared" si="120"/>
        <v>5065</v>
      </c>
      <c r="X256" s="3">
        <v>152</v>
      </c>
      <c r="Y256" s="2">
        <f t="shared" si="179"/>
        <v>45274</v>
      </c>
      <c r="Z256" s="2">
        <f t="shared" si="203"/>
        <v>933</v>
      </c>
      <c r="AA256" s="19">
        <f t="shared" si="204"/>
        <v>2.0607854397667538</v>
      </c>
      <c r="AB256" s="3">
        <v>2282</v>
      </c>
      <c r="AC256" s="3">
        <v>942</v>
      </c>
      <c r="AD256" s="2">
        <f t="shared" si="205"/>
        <v>9280</v>
      </c>
      <c r="AE256" s="2">
        <f t="shared" si="206"/>
        <v>10213</v>
      </c>
      <c r="AF256" s="2">
        <f t="shared" si="207"/>
        <v>9.1354156467247627</v>
      </c>
      <c r="AG256" s="2">
        <f t="shared" si="208"/>
        <v>4.8786637931034482</v>
      </c>
      <c r="AH256" s="3">
        <v>30317</v>
      </c>
      <c r="AI256" s="3">
        <f t="shared" si="170"/>
        <v>69171</v>
      </c>
      <c r="AJ256" s="3">
        <v>129</v>
      </c>
      <c r="AL256" s="3">
        <f t="shared" si="171"/>
        <v>63818</v>
      </c>
      <c r="AM256" s="3">
        <f t="shared" si="172"/>
        <v>2.2423110936425275</v>
      </c>
      <c r="AN256" s="3">
        <f t="shared" si="173"/>
        <v>7.7387922684361943</v>
      </c>
      <c r="AO256" s="3">
        <f t="shared" si="169"/>
        <v>5.3801606575751917</v>
      </c>
      <c r="AP256" s="3">
        <f t="shared" si="174"/>
        <v>0.41635945699787485</v>
      </c>
      <c r="AQ256" s="3">
        <f t="shared" si="175"/>
        <v>7.3224328114383193</v>
      </c>
      <c r="AR256" s="19">
        <f t="shared" si="209"/>
        <v>651.28558198093594</v>
      </c>
      <c r="AS256" s="22">
        <f t="shared" si="200"/>
        <v>13.421598444763291</v>
      </c>
      <c r="AT256" s="19">
        <f t="shared" si="210"/>
        <v>867.3833867368138</v>
      </c>
      <c r="AU256" s="22">
        <f t="shared" si="189"/>
        <v>867.3833867368138</v>
      </c>
      <c r="AV256" s="2"/>
      <c r="AW256" s="70"/>
      <c r="AX256" s="70"/>
      <c r="BE256" s="6">
        <f t="shared" si="166"/>
        <v>44152</v>
      </c>
      <c r="BF256" s="2">
        <f t="shared" si="167"/>
        <v>101770</v>
      </c>
      <c r="BG256" s="2">
        <f t="shared" si="168"/>
        <v>2282</v>
      </c>
    </row>
    <row r="257" spans="1:59" x14ac:dyDescent="0.25">
      <c r="B257" s="3">
        <v>11</v>
      </c>
      <c r="C257" s="3">
        <v>18</v>
      </c>
      <c r="D257" s="3">
        <v>256</v>
      </c>
      <c r="E257" s="94">
        <f t="shared" si="180"/>
        <v>44153</v>
      </c>
      <c r="F257" s="11">
        <v>11611</v>
      </c>
      <c r="J257" s="11">
        <f t="shared" si="181"/>
        <v>11611</v>
      </c>
      <c r="K257" s="3">
        <v>4828</v>
      </c>
      <c r="L257" s="2">
        <f t="shared" si="201"/>
        <v>4828</v>
      </c>
      <c r="N257" s="2">
        <f t="shared" si="185"/>
        <v>60839</v>
      </c>
      <c r="O257" s="11">
        <f t="shared" si="187"/>
        <v>60839</v>
      </c>
      <c r="P257" s="2">
        <f t="shared" si="186"/>
        <v>23232</v>
      </c>
      <c r="R257" s="2">
        <f t="shared" si="202"/>
        <v>38.186031986061572</v>
      </c>
      <c r="S257" s="3">
        <f t="shared" si="188"/>
        <v>38.186031986061572</v>
      </c>
      <c r="T257" s="3">
        <v>106598</v>
      </c>
      <c r="U257" s="3">
        <v>5463</v>
      </c>
      <c r="V257" s="3">
        <v>303</v>
      </c>
      <c r="W257" s="3">
        <f t="shared" si="120"/>
        <v>5160</v>
      </c>
      <c r="X257" s="3">
        <v>131</v>
      </c>
      <c r="Y257" s="2">
        <f t="shared" si="179"/>
        <v>46061</v>
      </c>
      <c r="Z257" s="2">
        <f t="shared" si="203"/>
        <v>1001</v>
      </c>
      <c r="AA257" s="19">
        <f t="shared" si="204"/>
        <v>2.1732050975879811</v>
      </c>
      <c r="AB257" s="3">
        <v>2413</v>
      </c>
      <c r="AC257" s="3">
        <v>1219</v>
      </c>
      <c r="AD257" s="2">
        <f t="shared" si="205"/>
        <v>9992</v>
      </c>
      <c r="AE257" s="2">
        <f t="shared" si="206"/>
        <v>10993</v>
      </c>
      <c r="AF257" s="2">
        <f t="shared" si="207"/>
        <v>9.1057945965614486</v>
      </c>
      <c r="AG257" s="2">
        <f t="shared" si="208"/>
        <v>4.609787830264211</v>
      </c>
      <c r="AH257" s="3">
        <v>31536</v>
      </c>
      <c r="AI257" s="3">
        <f t="shared" si="170"/>
        <v>72649</v>
      </c>
      <c r="AJ257" s="3">
        <v>182</v>
      </c>
      <c r="AL257" s="3">
        <f t="shared" si="171"/>
        <v>67186</v>
      </c>
      <c r="AM257" s="3">
        <f t="shared" si="172"/>
        <v>2.2636447212893303</v>
      </c>
      <c r="AN257" s="3">
        <f t="shared" si="173"/>
        <v>7.5197180966014674</v>
      </c>
      <c r="AO257" s="3">
        <f t="shared" si="169"/>
        <v>5.5464030752333882</v>
      </c>
      <c r="AP257" s="3">
        <f t="shared" si="174"/>
        <v>0.41707387575878541</v>
      </c>
      <c r="AQ257" s="3">
        <f t="shared" si="175"/>
        <v>7.1026442208426817</v>
      </c>
      <c r="AR257" s="19">
        <f t="shared" si="209"/>
        <v>662.60690885770828</v>
      </c>
      <c r="AS257" s="22">
        <f t="shared" si="200"/>
        <v>14.399807120265866</v>
      </c>
      <c r="AT257" s="19">
        <f t="shared" si="210"/>
        <v>875.19467071913596</v>
      </c>
      <c r="AU257" s="22">
        <f t="shared" si="189"/>
        <v>875.19467071913596</v>
      </c>
      <c r="AV257" s="2"/>
      <c r="AW257" s="70"/>
      <c r="AX257" s="70"/>
      <c r="BE257" s="6">
        <f t="shared" si="166"/>
        <v>44153</v>
      </c>
      <c r="BF257" s="2">
        <f t="shared" si="167"/>
        <v>106598</v>
      </c>
      <c r="BG257" s="2">
        <f t="shared" si="168"/>
        <v>2413</v>
      </c>
    </row>
    <row r="258" spans="1:59" x14ac:dyDescent="0.25">
      <c r="B258" s="3">
        <v>11</v>
      </c>
      <c r="C258" s="3">
        <v>19</v>
      </c>
      <c r="D258" s="3">
        <v>257</v>
      </c>
      <c r="E258" s="94">
        <f t="shared" si="180"/>
        <v>44154</v>
      </c>
      <c r="F258" s="11">
        <v>9949</v>
      </c>
      <c r="J258" s="11">
        <f t="shared" si="181"/>
        <v>9949</v>
      </c>
      <c r="K258" s="3">
        <v>3938</v>
      </c>
      <c r="L258" s="2">
        <f t="shared" si="201"/>
        <v>3938</v>
      </c>
      <c r="N258" s="2">
        <f t="shared" si="185"/>
        <v>59958</v>
      </c>
      <c r="O258" s="11">
        <f t="shared" si="187"/>
        <v>59958</v>
      </c>
      <c r="P258" s="2">
        <f t="shared" si="186"/>
        <v>23225</v>
      </c>
      <c r="R258" s="2">
        <f t="shared" si="202"/>
        <v>38.735448147036259</v>
      </c>
      <c r="S258" s="3">
        <f t="shared" si="188"/>
        <v>38.735448147036259</v>
      </c>
      <c r="T258" s="3">
        <v>110536</v>
      </c>
      <c r="U258" s="3">
        <v>5629</v>
      </c>
      <c r="V258" s="3">
        <v>313</v>
      </c>
      <c r="W258" s="3">
        <f t="shared" si="120"/>
        <v>5316</v>
      </c>
      <c r="X258" s="3">
        <v>117</v>
      </c>
      <c r="Y258" s="2">
        <f t="shared" si="179"/>
        <v>45945</v>
      </c>
      <c r="Z258" s="2">
        <f t="shared" si="203"/>
        <v>1064</v>
      </c>
      <c r="AA258" s="19">
        <f t="shared" si="204"/>
        <v>2.3158123843726197</v>
      </c>
      <c r="AB258" s="3">
        <v>2530</v>
      </c>
      <c r="AC258" s="3">
        <v>944</v>
      </c>
      <c r="AD258" s="2">
        <f t="shared" si="205"/>
        <v>10533</v>
      </c>
      <c r="AE258" s="2">
        <f t="shared" si="206"/>
        <v>11597</v>
      </c>
      <c r="AF258" s="2">
        <f t="shared" si="207"/>
        <v>9.1747865827369139</v>
      </c>
      <c r="AG258" s="2">
        <f t="shared" si="208"/>
        <v>4.362005126744517</v>
      </c>
      <c r="AH258" s="3">
        <v>32480</v>
      </c>
      <c r="AI258" s="3">
        <f t="shared" si="170"/>
        <v>75526</v>
      </c>
      <c r="AJ258" s="3">
        <v>137</v>
      </c>
      <c r="AL258" s="3">
        <f t="shared" si="171"/>
        <v>69897</v>
      </c>
      <c r="AM258" s="3">
        <f t="shared" si="172"/>
        <v>2.2888470724469858</v>
      </c>
      <c r="AN258" s="3">
        <f t="shared" si="173"/>
        <v>7.4530625215157702</v>
      </c>
      <c r="AO258" s="3">
        <f t="shared" si="169"/>
        <v>5.5604903179960914</v>
      </c>
      <c r="AP258" s="3">
        <f t="shared" si="174"/>
        <v>0.41442681990307972</v>
      </c>
      <c r="AQ258" s="3">
        <f t="shared" si="175"/>
        <v>7.0386357016126899</v>
      </c>
      <c r="AR258" s="19">
        <f t="shared" si="209"/>
        <v>660.93819994067451</v>
      </c>
      <c r="AS258" s="22">
        <f t="shared" si="200"/>
        <v>15.306088687275606</v>
      </c>
      <c r="AT258" s="19">
        <f t="shared" si="210"/>
        <v>862.52111420269807</v>
      </c>
      <c r="AU258" s="22">
        <f t="shared" si="189"/>
        <v>862.52111420269807</v>
      </c>
      <c r="AV258" s="2"/>
      <c r="AW258" s="70"/>
      <c r="AX258" s="70"/>
      <c r="BE258" s="6">
        <f t="shared" si="166"/>
        <v>44154</v>
      </c>
      <c r="BF258" s="2">
        <f t="shared" ref="BF258:BF317" si="211">T258</f>
        <v>110536</v>
      </c>
      <c r="BG258" s="2">
        <f t="shared" ref="BG258:BG317" si="212">AB258</f>
        <v>2530</v>
      </c>
    </row>
    <row r="259" spans="1:59" x14ac:dyDescent="0.25">
      <c r="B259" s="3">
        <v>11</v>
      </c>
      <c r="C259" s="3">
        <v>20</v>
      </c>
      <c r="D259" s="3">
        <v>258</v>
      </c>
      <c r="E259" s="94">
        <f t="shared" si="180"/>
        <v>44155</v>
      </c>
      <c r="F259" s="11">
        <v>10311</v>
      </c>
      <c r="J259" s="11">
        <f t="shared" si="181"/>
        <v>10311</v>
      </c>
      <c r="K259" s="3">
        <v>3899</v>
      </c>
      <c r="L259" s="2">
        <f t="shared" si="201"/>
        <v>3899</v>
      </c>
      <c r="N259" s="2">
        <f t="shared" si="185"/>
        <v>61384</v>
      </c>
      <c r="O259" s="11">
        <f t="shared" si="187"/>
        <v>61384</v>
      </c>
      <c r="P259" s="2">
        <f t="shared" si="186"/>
        <v>23710</v>
      </c>
      <c r="R259" s="2">
        <f t="shared" si="202"/>
        <v>38.62570050827577</v>
      </c>
      <c r="S259" s="3">
        <f t="shared" si="188"/>
        <v>38.62570050827577</v>
      </c>
      <c r="T259" s="3">
        <v>114435</v>
      </c>
      <c r="U259" s="3">
        <v>5878</v>
      </c>
      <c r="V259" s="3">
        <v>344</v>
      </c>
      <c r="W259" s="3">
        <f t="shared" si="120"/>
        <v>5534</v>
      </c>
      <c r="X259" s="3">
        <v>119</v>
      </c>
      <c r="Y259" s="2">
        <f t="shared" si="179"/>
        <v>46090</v>
      </c>
      <c r="Z259" s="2">
        <f t="shared" si="203"/>
        <v>1131</v>
      </c>
      <c r="AA259" s="19">
        <f t="shared" si="204"/>
        <v>2.4538945541332176</v>
      </c>
      <c r="AB259" s="3">
        <v>2649</v>
      </c>
      <c r="AC259" s="3">
        <v>847</v>
      </c>
      <c r="AD259" s="2">
        <f t="shared" si="205"/>
        <v>10618</v>
      </c>
      <c r="AE259" s="2">
        <f t="shared" si="206"/>
        <v>11749</v>
      </c>
      <c r="AF259" s="2">
        <f t="shared" si="207"/>
        <v>9.6263511788237288</v>
      </c>
      <c r="AG259" s="2">
        <f t="shared" si="208"/>
        <v>4.3407421359954794</v>
      </c>
      <c r="AH259" s="3">
        <v>33327</v>
      </c>
      <c r="AI259" s="3">
        <f t="shared" si="170"/>
        <v>78459</v>
      </c>
      <c r="AJ259" s="3">
        <v>159</v>
      </c>
      <c r="AL259" s="3">
        <f t="shared" si="171"/>
        <v>72581</v>
      </c>
      <c r="AM259" s="3">
        <f t="shared" si="172"/>
        <v>2.3148512255865774</v>
      </c>
      <c r="AN259" s="3">
        <f t="shared" si="173"/>
        <v>7.4918110095718777</v>
      </c>
      <c r="AO259" s="3">
        <f t="shared" si="169"/>
        <v>5.852330724736305</v>
      </c>
      <c r="AP259" s="3">
        <f t="shared" si="174"/>
        <v>0.43844555755235221</v>
      </c>
      <c r="AQ259" s="3">
        <f t="shared" si="175"/>
        <v>7.0533654520195261</v>
      </c>
      <c r="AR259" s="19">
        <f t="shared" si="209"/>
        <v>663.0240860869668</v>
      </c>
      <c r="AS259" s="22">
        <f t="shared" si="200"/>
        <v>16.269911941079616</v>
      </c>
      <c r="AT259" s="19">
        <f t="shared" si="210"/>
        <v>883.03472554485495</v>
      </c>
      <c r="AU259" s="22">
        <f t="shared" si="189"/>
        <v>883.03472554485495</v>
      </c>
      <c r="AV259" s="2"/>
      <c r="AW259" s="70"/>
      <c r="AX259" s="70"/>
      <c r="BE259" s="6">
        <f t="shared" si="166"/>
        <v>44155</v>
      </c>
      <c r="BF259" s="2">
        <f t="shared" si="211"/>
        <v>114435</v>
      </c>
      <c r="BG259" s="2">
        <f t="shared" si="212"/>
        <v>2649</v>
      </c>
    </row>
    <row r="260" spans="1:59" x14ac:dyDescent="0.25">
      <c r="B260" s="3">
        <v>11</v>
      </c>
      <c r="C260" s="3">
        <v>21</v>
      </c>
      <c r="D260" s="3">
        <v>259</v>
      </c>
      <c r="E260" s="94">
        <f t="shared" si="180"/>
        <v>44156</v>
      </c>
      <c r="F260" s="11">
        <v>9786</v>
      </c>
      <c r="J260" s="11">
        <f t="shared" si="181"/>
        <v>9786</v>
      </c>
      <c r="K260" s="3">
        <v>3983</v>
      </c>
      <c r="L260" s="2">
        <f t="shared" si="201"/>
        <v>3983</v>
      </c>
      <c r="N260" s="2">
        <f t="shared" si="185"/>
        <v>58757</v>
      </c>
      <c r="O260" s="11">
        <f t="shared" si="187"/>
        <v>58757</v>
      </c>
      <c r="P260" s="2">
        <f t="shared" si="186"/>
        <v>23481</v>
      </c>
      <c r="R260" s="2">
        <f t="shared" si="202"/>
        <v>39.962898037680617</v>
      </c>
      <c r="S260" s="3">
        <f t="shared" si="188"/>
        <v>39.962898037680617</v>
      </c>
      <c r="T260" s="3">
        <v>118418</v>
      </c>
      <c r="U260" s="3">
        <v>5942</v>
      </c>
      <c r="V260" s="3">
        <v>383</v>
      </c>
      <c r="W260" s="3">
        <f t="shared" si="120"/>
        <v>5559</v>
      </c>
      <c r="X260" s="3">
        <v>129</v>
      </c>
      <c r="Y260" s="2">
        <f t="shared" si="179"/>
        <v>46234</v>
      </c>
      <c r="Z260" s="2">
        <f t="shared" si="203"/>
        <v>1202</v>
      </c>
      <c r="AA260" s="19">
        <f t="shared" si="204"/>
        <v>2.5998183155253711</v>
      </c>
      <c r="AB260" s="3">
        <v>2778</v>
      </c>
      <c r="AC260" s="3">
        <v>1061</v>
      </c>
      <c r="AD260" s="2">
        <f t="shared" si="205"/>
        <v>10952</v>
      </c>
      <c r="AE260" s="2">
        <f t="shared" si="206"/>
        <v>12154</v>
      </c>
      <c r="AF260" s="2">
        <f t="shared" si="207"/>
        <v>9.8897482310350497</v>
      </c>
      <c r="AG260" s="2">
        <f t="shared" si="208"/>
        <v>4.221512052593134</v>
      </c>
      <c r="AH260" s="3">
        <v>34388</v>
      </c>
      <c r="AI260" s="3">
        <f t="shared" si="170"/>
        <v>81252</v>
      </c>
      <c r="AJ260" s="3">
        <v>152</v>
      </c>
      <c r="AL260" s="3">
        <f t="shared" si="171"/>
        <v>75310</v>
      </c>
      <c r="AM260" s="3">
        <f t="shared" si="172"/>
        <v>2.3459271394551502</v>
      </c>
      <c r="AN260" s="3">
        <f t="shared" si="173"/>
        <v>7.3130507556737072</v>
      </c>
      <c r="AO260" s="3">
        <f t="shared" si="169"/>
        <v>6.4456411982497475</v>
      </c>
      <c r="AP260" s="3">
        <f t="shared" si="174"/>
        <v>0.47137301235661888</v>
      </c>
      <c r="AQ260" s="3">
        <f t="shared" si="175"/>
        <v>6.8416777433170868</v>
      </c>
      <c r="AR260" s="19">
        <f t="shared" si="209"/>
        <v>665.09558681156045</v>
      </c>
      <c r="AS260" s="22">
        <f t="shared" si="200"/>
        <v>17.291276881677891</v>
      </c>
      <c r="AT260" s="19">
        <f t="shared" si="210"/>
        <v>845.24422274271876</v>
      </c>
      <c r="AU260" s="22">
        <f t="shared" si="189"/>
        <v>845.24422274271876</v>
      </c>
      <c r="AV260" s="2"/>
      <c r="AW260" s="70"/>
      <c r="AX260" s="70"/>
      <c r="BE260" s="6">
        <f t="shared" si="166"/>
        <v>44156</v>
      </c>
      <c r="BF260" s="2">
        <f t="shared" si="211"/>
        <v>118418</v>
      </c>
      <c r="BG260" s="2">
        <f t="shared" si="212"/>
        <v>2778</v>
      </c>
    </row>
    <row r="261" spans="1:59" s="46" customFormat="1" x14ac:dyDescent="0.25">
      <c r="A261" s="88" t="s">
        <v>82</v>
      </c>
      <c r="B261" s="46">
        <v>11</v>
      </c>
      <c r="C261" s="46">
        <v>22</v>
      </c>
      <c r="D261" s="46">
        <v>260</v>
      </c>
      <c r="E261" s="93">
        <f t="shared" si="180"/>
        <v>44157</v>
      </c>
      <c r="F261" s="51">
        <v>5729</v>
      </c>
      <c r="G261" s="51"/>
      <c r="H261" s="51"/>
      <c r="I261" s="51"/>
      <c r="J261" s="51">
        <f t="shared" si="181"/>
        <v>5729</v>
      </c>
      <c r="K261" s="46">
        <v>2279</v>
      </c>
      <c r="L261" s="36">
        <f t="shared" si="201"/>
        <v>2279</v>
      </c>
      <c r="M261" s="46">
        <v>23262</v>
      </c>
      <c r="N261" s="36">
        <f t="shared" si="185"/>
        <v>58036</v>
      </c>
      <c r="O261" s="51">
        <f t="shared" si="187"/>
        <v>58036</v>
      </c>
      <c r="P261" s="36">
        <f t="shared" si="186"/>
        <v>23262</v>
      </c>
      <c r="Q261" s="46">
        <v>729</v>
      </c>
      <c r="R261" s="36">
        <f t="shared" si="202"/>
        <v>40.082018057757253</v>
      </c>
      <c r="S261" s="46">
        <f t="shared" si="188"/>
        <v>40.082018057757253</v>
      </c>
      <c r="T261" s="46">
        <v>120697</v>
      </c>
      <c r="U261" s="46">
        <v>6193</v>
      </c>
      <c r="V261" s="46">
        <v>408</v>
      </c>
      <c r="W261" s="46">
        <f t="shared" si="120"/>
        <v>5785</v>
      </c>
      <c r="X261" s="46">
        <v>42</v>
      </c>
      <c r="Y261" s="36">
        <f t="shared" si="179"/>
        <v>46212</v>
      </c>
      <c r="Z261" s="36">
        <f t="shared" si="203"/>
        <v>1188</v>
      </c>
      <c r="AA261" s="39">
        <f t="shared" si="204"/>
        <v>2.5707608413399119</v>
      </c>
      <c r="AB261" s="46">
        <v>2820</v>
      </c>
      <c r="AC261" s="46">
        <v>1364</v>
      </c>
      <c r="AD261" s="36">
        <f t="shared" si="205"/>
        <v>11947</v>
      </c>
      <c r="AE261" s="36">
        <f t="shared" si="206"/>
        <v>13135</v>
      </c>
      <c r="AF261" s="36">
        <f t="shared" si="207"/>
        <v>9.0445374952417215</v>
      </c>
      <c r="AG261" s="36">
        <f t="shared" si="208"/>
        <v>3.868084037833766</v>
      </c>
      <c r="AH261" s="46">
        <v>35752</v>
      </c>
      <c r="AI261" s="46">
        <f t="shared" si="170"/>
        <v>82125</v>
      </c>
      <c r="AJ261" s="46">
        <v>96</v>
      </c>
      <c r="AL261" s="46">
        <f t="shared" si="171"/>
        <v>75932</v>
      </c>
      <c r="AM261" s="46">
        <f t="shared" si="172"/>
        <v>2.3364292401633842</v>
      </c>
      <c r="AN261" s="46">
        <f t="shared" si="173"/>
        <v>7.540943683409437</v>
      </c>
      <c r="AO261" s="46">
        <f t="shared" si="169"/>
        <v>6.5880833198772804</v>
      </c>
      <c r="AP261" s="46">
        <f t="shared" si="174"/>
        <v>0.49680365296803652</v>
      </c>
      <c r="AQ261" s="46">
        <f t="shared" si="175"/>
        <v>7.044140030441401</v>
      </c>
      <c r="AR261" s="39">
        <f t="shared" si="209"/>
        <v>664.77910753419201</v>
      </c>
      <c r="AS261" s="41">
        <f t="shared" si="200"/>
        <v>17.089880977897948</v>
      </c>
      <c r="AT261" s="39">
        <f t="shared" si="210"/>
        <v>834.87233369805165</v>
      </c>
      <c r="AU261" s="41">
        <f t="shared" si="189"/>
        <v>834.87233369805165</v>
      </c>
      <c r="AV261" s="36"/>
      <c r="AW261" s="71"/>
      <c r="AX261" s="71"/>
      <c r="BA261" s="51"/>
      <c r="BD261" s="51"/>
      <c r="BE261" s="50">
        <f t="shared" si="166"/>
        <v>44157</v>
      </c>
      <c r="BF261" s="36">
        <f t="shared" si="211"/>
        <v>120697</v>
      </c>
      <c r="BG261" s="36">
        <f t="shared" si="212"/>
        <v>2820</v>
      </c>
    </row>
    <row r="262" spans="1:59" x14ac:dyDescent="0.25">
      <c r="B262" s="3">
        <v>11</v>
      </c>
      <c r="C262" s="3">
        <v>23</v>
      </c>
      <c r="D262" s="3">
        <v>261</v>
      </c>
      <c r="E262" s="94">
        <f t="shared" si="180"/>
        <v>44158</v>
      </c>
      <c r="F262" s="11">
        <v>2787</v>
      </c>
      <c r="J262" s="11">
        <f t="shared" si="181"/>
        <v>2787</v>
      </c>
      <c r="K262" s="3">
        <v>1123</v>
      </c>
      <c r="L262" s="2">
        <f t="shared" si="201"/>
        <v>1123</v>
      </c>
      <c r="N262" s="2">
        <f t="shared" si="185"/>
        <v>58107</v>
      </c>
      <c r="O262" s="11">
        <f t="shared" si="187"/>
        <v>58107</v>
      </c>
      <c r="P262" s="2">
        <f t="shared" si="186"/>
        <v>23569</v>
      </c>
      <c r="R262" s="2">
        <f t="shared" si="202"/>
        <v>40.56137814721118</v>
      </c>
      <c r="S262" s="3">
        <f t="shared" si="188"/>
        <v>40.56137814721118</v>
      </c>
      <c r="T262" s="3">
        <v>121820</v>
      </c>
      <c r="U262" s="3">
        <v>6350</v>
      </c>
      <c r="V262" s="3">
        <v>408</v>
      </c>
      <c r="W262" s="3">
        <f t="shared" si="120"/>
        <v>5942</v>
      </c>
      <c r="X262" s="3">
        <v>60</v>
      </c>
      <c r="Y262" s="2">
        <f t="shared" si="179"/>
        <v>46660</v>
      </c>
      <c r="Z262" s="2">
        <f t="shared" si="203"/>
        <v>1215</v>
      </c>
      <c r="AA262" s="19">
        <f t="shared" si="204"/>
        <v>2.6039434204886414</v>
      </c>
      <c r="AB262" s="3">
        <v>2880</v>
      </c>
      <c r="AC262" s="3">
        <v>772</v>
      </c>
      <c r="AD262" s="2">
        <f t="shared" si="205"/>
        <v>12116</v>
      </c>
      <c r="AE262" s="2">
        <f t="shared" si="206"/>
        <v>13331</v>
      </c>
      <c r="AF262" s="2">
        <f t="shared" si="207"/>
        <v>9.1140949666191595</v>
      </c>
      <c r="AG262" s="2">
        <f t="shared" si="208"/>
        <v>3.851105975569495</v>
      </c>
      <c r="AH262" s="3">
        <v>36524</v>
      </c>
      <c r="AI262" s="3">
        <f t="shared" si="170"/>
        <v>82416</v>
      </c>
      <c r="AJ262" s="3">
        <v>51</v>
      </c>
      <c r="AL262" s="3">
        <f t="shared" si="171"/>
        <v>76066</v>
      </c>
      <c r="AM262" s="3">
        <f t="shared" si="172"/>
        <v>2.3641438187489738</v>
      </c>
      <c r="AN262" s="3">
        <f t="shared" si="173"/>
        <v>7.7048145991069701</v>
      </c>
      <c r="AO262" s="3">
        <f t="shared" si="169"/>
        <v>6.4251968503937009</v>
      </c>
      <c r="AP262" s="3">
        <f t="shared" si="174"/>
        <v>0.49504950495049505</v>
      </c>
      <c r="AQ262" s="3">
        <f t="shared" si="175"/>
        <v>7.2097650941564746</v>
      </c>
      <c r="AR262" s="19">
        <f t="shared" si="209"/>
        <v>671.22377645515019</v>
      </c>
      <c r="AS262" s="22">
        <f t="shared" si="200"/>
        <v>17.478287363759268</v>
      </c>
      <c r="AT262" s="19">
        <f t="shared" si="210"/>
        <v>835.89369863864988</v>
      </c>
      <c r="AU262" s="22">
        <f t="shared" si="189"/>
        <v>835.89369863864988</v>
      </c>
      <c r="AV262" s="2"/>
      <c r="AW262" s="70"/>
      <c r="AX262" s="70"/>
      <c r="BE262" s="6">
        <f t="shared" si="166"/>
        <v>44158</v>
      </c>
      <c r="BF262" s="2">
        <f t="shared" si="211"/>
        <v>121820</v>
      </c>
      <c r="BG262" s="2">
        <f t="shared" si="212"/>
        <v>2880</v>
      </c>
    </row>
    <row r="263" spans="1:59" x14ac:dyDescent="0.25">
      <c r="B263" s="3">
        <v>11</v>
      </c>
      <c r="C263" s="3">
        <v>24</v>
      </c>
      <c r="D263" s="3">
        <v>262</v>
      </c>
      <c r="E263" s="94">
        <f t="shared" si="180"/>
        <v>44159</v>
      </c>
      <c r="F263" s="11">
        <v>7244</v>
      </c>
      <c r="J263" s="11">
        <f t="shared" si="181"/>
        <v>7244</v>
      </c>
      <c r="K263" s="3">
        <v>3146</v>
      </c>
      <c r="L263" s="2">
        <f t="shared" si="201"/>
        <v>3146</v>
      </c>
      <c r="N263" s="2">
        <f t="shared" si="185"/>
        <v>57417</v>
      </c>
      <c r="O263" s="11">
        <f t="shared" si="187"/>
        <v>57417</v>
      </c>
      <c r="P263" s="2">
        <f t="shared" si="186"/>
        <v>23196</v>
      </c>
      <c r="R263" s="2">
        <f t="shared" si="202"/>
        <v>40.399184910392393</v>
      </c>
      <c r="S263" s="3">
        <f t="shared" si="188"/>
        <v>40.399184910392393</v>
      </c>
      <c r="T263" s="3">
        <v>124966</v>
      </c>
      <c r="U263" s="3">
        <v>6270</v>
      </c>
      <c r="V263" s="3">
        <v>399</v>
      </c>
      <c r="W263" s="3">
        <f t="shared" si="120"/>
        <v>5871</v>
      </c>
      <c r="X263" s="3">
        <v>189</v>
      </c>
      <c r="Y263" s="2">
        <f t="shared" si="179"/>
        <v>45990</v>
      </c>
      <c r="Z263" s="2">
        <f t="shared" si="203"/>
        <v>1298</v>
      </c>
      <c r="AA263" s="19">
        <f t="shared" si="204"/>
        <v>2.8223526853663841</v>
      </c>
      <c r="AB263" s="3">
        <v>3069</v>
      </c>
      <c r="AC263" s="3">
        <v>1702</v>
      </c>
      <c r="AD263" s="2">
        <f t="shared" si="205"/>
        <v>12943</v>
      </c>
      <c r="AE263" s="2">
        <f t="shared" si="206"/>
        <v>14241</v>
      </c>
      <c r="AF263" s="2">
        <f t="shared" si="207"/>
        <v>9.1145284741240076</v>
      </c>
      <c r="AG263" s="2">
        <f t="shared" si="208"/>
        <v>3.5532720389399675</v>
      </c>
      <c r="AH263" s="3">
        <v>38226</v>
      </c>
      <c r="AI263" s="3">
        <f t="shared" si="170"/>
        <v>83671</v>
      </c>
      <c r="AJ263" s="3">
        <v>156</v>
      </c>
      <c r="AL263" s="3">
        <f t="shared" si="171"/>
        <v>77401</v>
      </c>
      <c r="AM263" s="3">
        <f t="shared" si="172"/>
        <v>2.4558679960949381</v>
      </c>
      <c r="AN263" s="3">
        <f t="shared" si="173"/>
        <v>7.4936357877878832</v>
      </c>
      <c r="AO263" s="3">
        <f t="shared" si="169"/>
        <v>6.3636363636363633</v>
      </c>
      <c r="AP263" s="3">
        <f t="shared" si="174"/>
        <v>0.47686773195013799</v>
      </c>
      <c r="AQ263" s="3">
        <f t="shared" si="175"/>
        <v>7.016768055837745</v>
      </c>
      <c r="AR263" s="19">
        <f t="shared" si="209"/>
        <v>661.58554391711004</v>
      </c>
      <c r="AS263" s="22">
        <f t="shared" si="200"/>
        <v>18.672277364740353</v>
      </c>
      <c r="AT263" s="19">
        <f t="shared" si="210"/>
        <v>825.9677576666387</v>
      </c>
      <c r="AU263" s="22">
        <f t="shared" si="189"/>
        <v>825.9677576666387</v>
      </c>
      <c r="AV263" s="2"/>
      <c r="AW263" s="70"/>
      <c r="AX263" s="70"/>
      <c r="BE263" s="6">
        <f t="shared" si="166"/>
        <v>44159</v>
      </c>
      <c r="BF263" s="2">
        <f t="shared" si="211"/>
        <v>124966</v>
      </c>
      <c r="BG263" s="2">
        <f t="shared" si="212"/>
        <v>3069</v>
      </c>
    </row>
    <row r="264" spans="1:59" x14ac:dyDescent="0.25">
      <c r="B264" s="3">
        <v>11</v>
      </c>
      <c r="C264" s="3">
        <v>25</v>
      </c>
      <c r="D264" s="3">
        <v>263</v>
      </c>
      <c r="E264" s="94">
        <f t="shared" si="180"/>
        <v>44160</v>
      </c>
      <c r="F264" s="11">
        <v>10474</v>
      </c>
      <c r="J264" s="11">
        <f t="shared" si="181"/>
        <v>10474</v>
      </c>
      <c r="K264" s="3">
        <v>4382</v>
      </c>
      <c r="L264" s="2">
        <f t="shared" si="201"/>
        <v>4382</v>
      </c>
      <c r="N264" s="2">
        <f t="shared" si="185"/>
        <v>56280</v>
      </c>
      <c r="O264" s="11">
        <f t="shared" si="187"/>
        <v>56280</v>
      </c>
      <c r="P264" s="2">
        <f t="shared" si="186"/>
        <v>22750</v>
      </c>
      <c r="R264" s="2">
        <f t="shared" si="202"/>
        <v>40.422885572139307</v>
      </c>
      <c r="S264" s="3">
        <f t="shared" si="188"/>
        <v>40.422885572139307</v>
      </c>
      <c r="T264" s="3">
        <v>129348</v>
      </c>
      <c r="U264" s="3">
        <v>6365</v>
      </c>
      <c r="V264" s="3">
        <v>392</v>
      </c>
      <c r="W264" s="3">
        <f t="shared" si="120"/>
        <v>5973</v>
      </c>
      <c r="X264" s="3">
        <v>157</v>
      </c>
      <c r="Y264" s="2">
        <f t="shared" si="179"/>
        <v>45982</v>
      </c>
      <c r="Z264" s="2">
        <f t="shared" si="203"/>
        <v>1375</v>
      </c>
      <c r="AA264" s="19">
        <f t="shared" si="204"/>
        <v>2.9903005523900656</v>
      </c>
      <c r="AB264" s="3">
        <v>3226</v>
      </c>
      <c r="AC264" s="3">
        <v>1876</v>
      </c>
      <c r="AD264" s="2">
        <f t="shared" si="205"/>
        <v>14303</v>
      </c>
      <c r="AE264" s="2">
        <f t="shared" si="206"/>
        <v>15678</v>
      </c>
      <c r="AF264" s="2">
        <f t="shared" si="207"/>
        <v>8.7702513075647399</v>
      </c>
      <c r="AG264" s="2">
        <f t="shared" si="208"/>
        <v>3.214850031461931</v>
      </c>
      <c r="AH264" s="3">
        <v>40102</v>
      </c>
      <c r="AI264" s="3">
        <f t="shared" si="170"/>
        <v>86020</v>
      </c>
      <c r="AJ264" s="3">
        <v>182</v>
      </c>
      <c r="AL264" s="3">
        <f t="shared" si="171"/>
        <v>79655</v>
      </c>
      <c r="AM264" s="3">
        <f t="shared" si="172"/>
        <v>2.494047066827473</v>
      </c>
      <c r="AN264" s="3">
        <f t="shared" si="173"/>
        <v>7.3994419902348287</v>
      </c>
      <c r="AO264" s="3">
        <f t="shared" si="169"/>
        <v>6.1586802827965439</v>
      </c>
      <c r="AP264" s="3">
        <f t="shared" si="174"/>
        <v>0.45570797488956055</v>
      </c>
      <c r="AQ264" s="3">
        <f t="shared" si="175"/>
        <v>6.9437340153452682</v>
      </c>
      <c r="AR264" s="19">
        <f t="shared" si="209"/>
        <v>661.47046054352154</v>
      </c>
      <c r="AS264" s="22">
        <f t="shared" si="200"/>
        <v>19.779954835530035</v>
      </c>
      <c r="AT264" s="19">
        <f t="shared" si="210"/>
        <v>809.61153319536754</v>
      </c>
      <c r="AU264" s="22">
        <f t="shared" si="189"/>
        <v>809.61153319536754</v>
      </c>
      <c r="AV264" s="2"/>
      <c r="AW264" s="70"/>
      <c r="AX264" s="70"/>
      <c r="BE264" s="6">
        <f t="shared" si="166"/>
        <v>44160</v>
      </c>
      <c r="BF264" s="2">
        <f t="shared" si="211"/>
        <v>129348</v>
      </c>
      <c r="BG264" s="2">
        <f t="shared" si="212"/>
        <v>3226</v>
      </c>
    </row>
    <row r="265" spans="1:59" x14ac:dyDescent="0.25">
      <c r="B265" s="3">
        <v>11</v>
      </c>
      <c r="C265" s="3">
        <v>26</v>
      </c>
      <c r="D265" s="3">
        <v>264</v>
      </c>
      <c r="E265" s="94">
        <f t="shared" si="180"/>
        <v>44161</v>
      </c>
      <c r="F265" s="11">
        <v>8820</v>
      </c>
      <c r="J265" s="11">
        <f t="shared" si="181"/>
        <v>8820</v>
      </c>
      <c r="K265" s="3">
        <v>3712</v>
      </c>
      <c r="L265" s="2">
        <f t="shared" si="201"/>
        <v>3712</v>
      </c>
      <c r="N265" s="2">
        <f t="shared" si="185"/>
        <v>55151</v>
      </c>
      <c r="O265" s="11">
        <f t="shared" si="187"/>
        <v>55151</v>
      </c>
      <c r="P265" s="2">
        <f t="shared" si="186"/>
        <v>22524</v>
      </c>
      <c r="R265" s="2">
        <f t="shared" si="202"/>
        <v>40.840601258363399</v>
      </c>
      <c r="S265" s="3">
        <f t="shared" si="188"/>
        <v>40.840601258363399</v>
      </c>
      <c r="T265" s="3">
        <v>133060</v>
      </c>
      <c r="U265" s="3">
        <v>6548</v>
      </c>
      <c r="V265" s="3">
        <v>410</v>
      </c>
      <c r="W265" s="3">
        <f t="shared" si="120"/>
        <v>6138</v>
      </c>
      <c r="X265" s="3">
        <v>141</v>
      </c>
      <c r="Y265" s="2">
        <f t="shared" si="179"/>
        <v>45749</v>
      </c>
      <c r="Z265" s="2">
        <f t="shared" si="203"/>
        <v>1469</v>
      </c>
      <c r="AA265" s="19">
        <f t="shared" si="204"/>
        <v>3.2109991475223505</v>
      </c>
      <c r="AB265" s="3">
        <v>3367</v>
      </c>
      <c r="AC265" s="3">
        <v>2518</v>
      </c>
      <c r="AD265" s="2">
        <f t="shared" si="205"/>
        <v>15906</v>
      </c>
      <c r="AE265" s="2">
        <f t="shared" si="206"/>
        <v>17375</v>
      </c>
      <c r="AF265" s="2">
        <f t="shared" si="207"/>
        <v>8.4546762589928068</v>
      </c>
      <c r="AG265" s="2">
        <f t="shared" si="208"/>
        <v>2.876210235131397</v>
      </c>
      <c r="AH265" s="3">
        <v>42620</v>
      </c>
      <c r="AI265" s="3">
        <f t="shared" si="170"/>
        <v>87073</v>
      </c>
      <c r="AJ265" s="3">
        <v>154</v>
      </c>
      <c r="AL265" s="3">
        <f t="shared" si="171"/>
        <v>80525</v>
      </c>
      <c r="AM265" s="3">
        <f t="shared" si="172"/>
        <v>2.5304373966631597</v>
      </c>
      <c r="AN265" s="3">
        <f t="shared" si="173"/>
        <v>7.520126790164575</v>
      </c>
      <c r="AO265" s="3">
        <f t="shared" si="169"/>
        <v>6.2614538790470364</v>
      </c>
      <c r="AP265" s="3">
        <f t="shared" si="174"/>
        <v>0.47086927061201522</v>
      </c>
      <c r="AQ265" s="3">
        <f t="shared" si="175"/>
        <v>7.04925751955256</v>
      </c>
      <c r="AR265" s="19">
        <f t="shared" si="209"/>
        <v>658.11865728775535</v>
      </c>
      <c r="AS265" s="22">
        <f t="shared" si="200"/>
        <v>21.132184475195359</v>
      </c>
      <c r="AT265" s="19">
        <f t="shared" si="210"/>
        <v>793.37039209768511</v>
      </c>
      <c r="AU265" s="22">
        <f t="shared" si="189"/>
        <v>793.37039209768511</v>
      </c>
      <c r="AV265" s="2"/>
      <c r="AW265" s="70"/>
      <c r="AX265" s="70"/>
      <c r="BE265" s="6">
        <f t="shared" si="166"/>
        <v>44161</v>
      </c>
      <c r="BF265" s="2">
        <f t="shared" si="211"/>
        <v>133060</v>
      </c>
      <c r="BG265" s="2">
        <f t="shared" si="212"/>
        <v>3367</v>
      </c>
    </row>
    <row r="266" spans="1:59" x14ac:dyDescent="0.25">
      <c r="B266" s="3">
        <v>11</v>
      </c>
      <c r="C266" s="3">
        <v>27</v>
      </c>
      <c r="D266" s="3">
        <v>265</v>
      </c>
      <c r="E266" s="94">
        <f t="shared" si="180"/>
        <v>44162</v>
      </c>
      <c r="F266" s="11">
        <v>9093</v>
      </c>
      <c r="J266" s="11">
        <f t="shared" si="181"/>
        <v>9093</v>
      </c>
      <c r="K266" s="3">
        <v>3568</v>
      </c>
      <c r="L266" s="2">
        <f t="shared" si="201"/>
        <v>3568</v>
      </c>
      <c r="N266" s="2">
        <f t="shared" si="185"/>
        <v>53933</v>
      </c>
      <c r="O266" s="11">
        <f t="shared" si="187"/>
        <v>53933</v>
      </c>
      <c r="P266" s="2">
        <f t="shared" si="186"/>
        <v>22193</v>
      </c>
      <c r="R266" s="2">
        <f t="shared" si="202"/>
        <v>41.149203641555268</v>
      </c>
      <c r="S266" s="3">
        <f t="shared" si="188"/>
        <v>41.149203641555268</v>
      </c>
      <c r="T266" s="3">
        <v>136628</v>
      </c>
      <c r="U266" s="3">
        <v>6655</v>
      </c>
      <c r="V266" s="3">
        <v>430</v>
      </c>
      <c r="W266" s="3">
        <f t="shared" si="120"/>
        <v>6225</v>
      </c>
      <c r="X266" s="3">
        <v>162</v>
      </c>
      <c r="Y266" s="2">
        <f t="shared" si="179"/>
        <v>45903</v>
      </c>
      <c r="Z266" s="2">
        <f t="shared" si="203"/>
        <v>1559</v>
      </c>
      <c r="AA266" s="19">
        <f t="shared" si="204"/>
        <v>3.3962921813389104</v>
      </c>
      <c r="AB266" s="3">
        <v>3529</v>
      </c>
      <c r="AC266" s="3">
        <v>2255</v>
      </c>
      <c r="AD266" s="2">
        <f t="shared" si="205"/>
        <v>17288</v>
      </c>
      <c r="AE266" s="2">
        <f t="shared" si="206"/>
        <v>18847</v>
      </c>
      <c r="AF266" s="2">
        <f t="shared" si="207"/>
        <v>8.2718735077200609</v>
      </c>
      <c r="AG266" s="2">
        <f t="shared" si="208"/>
        <v>2.6551943544655252</v>
      </c>
      <c r="AH266" s="3">
        <v>44875</v>
      </c>
      <c r="AI266" s="3">
        <f t="shared" si="170"/>
        <v>88224</v>
      </c>
      <c r="AJ266" s="3">
        <v>216</v>
      </c>
      <c r="AL266" s="3">
        <f t="shared" si="171"/>
        <v>81569</v>
      </c>
      <c r="AM266" s="3">
        <f t="shared" si="172"/>
        <v>2.5829259009866203</v>
      </c>
      <c r="AN266" s="3">
        <f t="shared" si="173"/>
        <v>7.543298875589409</v>
      </c>
      <c r="AO266" s="3">
        <f t="shared" si="169"/>
        <v>6.4613072877535691</v>
      </c>
      <c r="AP266" s="3">
        <f t="shared" si="174"/>
        <v>0.48739571998549147</v>
      </c>
      <c r="AQ266" s="3">
        <f t="shared" si="175"/>
        <v>7.0559031556039171</v>
      </c>
      <c r="AR266" s="19">
        <f t="shared" si="209"/>
        <v>660.33401222933469</v>
      </c>
      <c r="AS266" s="22">
        <f t="shared" si="200"/>
        <v>22.426872428066417</v>
      </c>
      <c r="AT266" s="19">
        <f t="shared" si="210"/>
        <v>775.84894846883014</v>
      </c>
      <c r="AU266" s="22">
        <f t="shared" si="189"/>
        <v>775.84894846883014</v>
      </c>
      <c r="AV266" s="2"/>
      <c r="AW266" s="70"/>
      <c r="AX266" s="70"/>
      <c r="BE266" s="6">
        <f t="shared" si="166"/>
        <v>44162</v>
      </c>
      <c r="BF266" s="2">
        <f t="shared" si="211"/>
        <v>136628</v>
      </c>
      <c r="BG266" s="2">
        <f t="shared" si="212"/>
        <v>3529</v>
      </c>
    </row>
    <row r="267" spans="1:59" x14ac:dyDescent="0.25">
      <c r="B267" s="3">
        <v>11</v>
      </c>
      <c r="C267" s="3">
        <v>28</v>
      </c>
      <c r="D267" s="3">
        <v>266</v>
      </c>
      <c r="E267" s="94">
        <f t="shared" si="180"/>
        <v>44163</v>
      </c>
      <c r="F267" s="11">
        <v>9179</v>
      </c>
      <c r="J267" s="11">
        <f t="shared" si="181"/>
        <v>9179</v>
      </c>
      <c r="K267" s="3">
        <v>3327</v>
      </c>
      <c r="L267" s="2">
        <f t="shared" si="201"/>
        <v>3327</v>
      </c>
      <c r="N267" s="2">
        <f t="shared" si="185"/>
        <v>53326</v>
      </c>
      <c r="O267" s="11">
        <f t="shared" si="187"/>
        <v>53326</v>
      </c>
      <c r="P267" s="2">
        <f t="shared" si="186"/>
        <v>21537</v>
      </c>
      <c r="R267" s="2">
        <f t="shared" si="202"/>
        <v>40.387428271387314</v>
      </c>
      <c r="S267" s="3">
        <f t="shared" si="188"/>
        <v>40.387428271387314</v>
      </c>
      <c r="T267" s="3">
        <v>139955</v>
      </c>
      <c r="U267" s="3">
        <v>6647</v>
      </c>
      <c r="V267" s="3">
        <v>436</v>
      </c>
      <c r="W267" s="3">
        <f t="shared" si="120"/>
        <v>6211</v>
      </c>
      <c r="X267" s="3">
        <v>151</v>
      </c>
      <c r="Y267" s="2">
        <f t="shared" si="179"/>
        <v>45018</v>
      </c>
      <c r="Z267" s="2">
        <f t="shared" si="203"/>
        <v>1625</v>
      </c>
      <c r="AA267" s="19">
        <f t="shared" si="204"/>
        <v>3.6096672442134254</v>
      </c>
      <c r="AB267" s="3">
        <v>3680</v>
      </c>
      <c r="AC267" s="3">
        <v>1865</v>
      </c>
      <c r="AD267" s="2">
        <f t="shared" si="205"/>
        <v>18471</v>
      </c>
      <c r="AE267" s="2">
        <f t="shared" si="206"/>
        <v>20096</v>
      </c>
      <c r="AF267" s="2">
        <f t="shared" si="207"/>
        <v>8.0861863057324843</v>
      </c>
      <c r="AG267" s="2">
        <f t="shared" si="208"/>
        <v>2.4372259217151209</v>
      </c>
      <c r="AH267" s="3">
        <v>46740</v>
      </c>
      <c r="AI267" s="3">
        <f t="shared" si="170"/>
        <v>89535</v>
      </c>
      <c r="AJ267" s="3">
        <v>199</v>
      </c>
      <c r="AL267" s="3">
        <f t="shared" si="171"/>
        <v>82888</v>
      </c>
      <c r="AM267" s="3">
        <f t="shared" si="172"/>
        <v>2.6294165981922761</v>
      </c>
      <c r="AN267" s="3">
        <f t="shared" si="173"/>
        <v>7.4239124364773552</v>
      </c>
      <c r="AO267" s="3">
        <f t="shared" si="169"/>
        <v>6.5593500827440945</v>
      </c>
      <c r="AP267" s="3">
        <f t="shared" si="174"/>
        <v>0.48696040654492656</v>
      </c>
      <c r="AQ267" s="3">
        <f t="shared" si="175"/>
        <v>6.9369520299324288</v>
      </c>
      <c r="AR267" s="19">
        <f t="shared" si="209"/>
        <v>647.60291402610267</v>
      </c>
      <c r="AS267" s="22">
        <f t="shared" si="200"/>
        <v>23.376310260171859</v>
      </c>
      <c r="AT267" s="19">
        <f t="shared" si="210"/>
        <v>767.11699749779984</v>
      </c>
      <c r="AU267" s="22">
        <f t="shared" si="189"/>
        <v>767.11699749779984</v>
      </c>
      <c r="AV267" s="2"/>
      <c r="AW267" s="70"/>
      <c r="AX267" s="70"/>
      <c r="BE267" s="6">
        <f t="shared" si="166"/>
        <v>44163</v>
      </c>
      <c r="BF267" s="2">
        <f t="shared" si="211"/>
        <v>139955</v>
      </c>
      <c r="BG267" s="2">
        <f t="shared" si="212"/>
        <v>3680</v>
      </c>
    </row>
    <row r="268" spans="1:59" s="46" customFormat="1" x14ac:dyDescent="0.25">
      <c r="A268" s="89" t="s">
        <v>83</v>
      </c>
      <c r="B268" s="46">
        <v>11</v>
      </c>
      <c r="C268" s="46">
        <v>29</v>
      </c>
      <c r="D268" s="46">
        <v>267</v>
      </c>
      <c r="E268" s="93">
        <f t="shared" si="180"/>
        <v>44164</v>
      </c>
      <c r="F268" s="51">
        <v>4928</v>
      </c>
      <c r="G268" s="51"/>
      <c r="H268" s="51"/>
      <c r="I268" s="51"/>
      <c r="J268" s="51">
        <f t="shared" si="181"/>
        <v>4928</v>
      </c>
      <c r="K268" s="46">
        <v>1792</v>
      </c>
      <c r="L268" s="36">
        <f t="shared" si="201"/>
        <v>1792</v>
      </c>
      <c r="M268" s="46">
        <v>21050</v>
      </c>
      <c r="N268" s="36">
        <f t="shared" si="185"/>
        <v>52525</v>
      </c>
      <c r="O268" s="51">
        <f t="shared" si="187"/>
        <v>52525</v>
      </c>
      <c r="P268" s="36">
        <f t="shared" si="186"/>
        <v>21050</v>
      </c>
      <c r="Q268" s="46">
        <v>929</v>
      </c>
      <c r="R268" s="36">
        <f t="shared" si="202"/>
        <v>40.076154212279867</v>
      </c>
      <c r="S268" s="46">
        <f t="shared" si="188"/>
        <v>40.076154212279867</v>
      </c>
      <c r="T268" s="46">
        <v>141747</v>
      </c>
      <c r="U268" s="46">
        <v>6830</v>
      </c>
      <c r="V268" s="46">
        <v>431</v>
      </c>
      <c r="W268" s="46">
        <f t="shared" si="120"/>
        <v>6399</v>
      </c>
      <c r="X268" s="46">
        <v>69</v>
      </c>
      <c r="Y268" s="36">
        <f t="shared" si="179"/>
        <v>44312</v>
      </c>
      <c r="Z268" s="36">
        <f t="shared" si="203"/>
        <v>1658</v>
      </c>
      <c r="AA268" s="39">
        <f t="shared" si="204"/>
        <v>3.7416501173497019</v>
      </c>
      <c r="AB268" s="46">
        <v>3749</v>
      </c>
      <c r="AC268" s="46">
        <v>1039</v>
      </c>
      <c r="AD268" s="36">
        <f t="shared" si="205"/>
        <v>18974</v>
      </c>
      <c r="AE268" s="36">
        <f t="shared" si="206"/>
        <v>20632</v>
      </c>
      <c r="AF268" s="36">
        <f t="shared" si="207"/>
        <v>8.0360604885614588</v>
      </c>
      <c r="AG268" s="36">
        <f t="shared" si="208"/>
        <v>2.3354063455254557</v>
      </c>
      <c r="AH268" s="46">
        <v>47779</v>
      </c>
      <c r="AI268" s="46">
        <f t="shared" si="170"/>
        <v>90219</v>
      </c>
      <c r="AJ268" s="46">
        <v>105</v>
      </c>
      <c r="AL268" s="46">
        <f t="shared" si="171"/>
        <v>83389</v>
      </c>
      <c r="AM268" s="46">
        <f t="shared" si="172"/>
        <v>2.6448531538586355</v>
      </c>
      <c r="AN268" s="46">
        <f t="shared" si="173"/>
        <v>7.5704674181713383</v>
      </c>
      <c r="AO268" s="46">
        <f t="shared" si="169"/>
        <v>6.3103953147877005</v>
      </c>
      <c r="AP268" s="46">
        <f t="shared" si="174"/>
        <v>0.47772642126381359</v>
      </c>
      <c r="AQ268" s="46">
        <f t="shared" si="175"/>
        <v>7.0927409969075246</v>
      </c>
      <c r="AR268" s="39">
        <f t="shared" si="209"/>
        <v>637.44680630691414</v>
      </c>
      <c r="AS268" s="41">
        <f t="shared" si="200"/>
        <v>23.851029176224582</v>
      </c>
      <c r="AT268" s="39">
        <f t="shared" si="210"/>
        <v>755.59427471724734</v>
      </c>
      <c r="AU268" s="22">
        <f t="shared" si="189"/>
        <v>755.59427471724734</v>
      </c>
      <c r="AV268" s="36"/>
      <c r="AW268" s="71"/>
      <c r="AX268" s="71"/>
      <c r="BA268" s="51"/>
      <c r="BD268" s="51"/>
      <c r="BE268" s="50">
        <f t="shared" si="166"/>
        <v>44164</v>
      </c>
      <c r="BF268" s="36">
        <f t="shared" si="211"/>
        <v>141747</v>
      </c>
      <c r="BG268" s="36">
        <f t="shared" si="212"/>
        <v>3749</v>
      </c>
    </row>
    <row r="269" spans="1:59" x14ac:dyDescent="0.25">
      <c r="B269" s="3">
        <v>11</v>
      </c>
      <c r="C269" s="3">
        <v>30</v>
      </c>
      <c r="D269" s="3">
        <v>268</v>
      </c>
      <c r="E269" s="94">
        <f t="shared" si="180"/>
        <v>44165</v>
      </c>
      <c r="F269" s="11">
        <v>1965</v>
      </c>
      <c r="J269" s="11">
        <f t="shared" si="181"/>
        <v>1965</v>
      </c>
      <c r="K269" s="3">
        <v>739</v>
      </c>
      <c r="L269" s="2">
        <f t="shared" si="201"/>
        <v>739</v>
      </c>
      <c r="N269" s="2">
        <f t="shared" si="185"/>
        <v>51703</v>
      </c>
      <c r="O269" s="11">
        <f t="shared" si="187"/>
        <v>51703</v>
      </c>
      <c r="P269" s="2">
        <f t="shared" si="186"/>
        <v>20666</v>
      </c>
      <c r="R269" s="2">
        <f t="shared" si="202"/>
        <v>39.970601319072394</v>
      </c>
      <c r="S269" s="3">
        <f t="shared" si="188"/>
        <v>39.970601319072394</v>
      </c>
      <c r="T269" s="3">
        <v>142486</v>
      </c>
      <c r="U269" s="3">
        <v>6869</v>
      </c>
      <c r="V269" s="3">
        <v>430</v>
      </c>
      <c r="W269" s="3">
        <f t="shared" si="120"/>
        <v>6439</v>
      </c>
      <c r="X269" s="3">
        <v>65</v>
      </c>
      <c r="Y269" s="2">
        <f t="shared" si="179"/>
        <v>44235</v>
      </c>
      <c r="Z269" s="2">
        <f t="shared" si="203"/>
        <v>1684</v>
      </c>
      <c r="AA269" s="19">
        <f t="shared" si="204"/>
        <v>3.806940205719453</v>
      </c>
      <c r="AB269" s="3">
        <v>3814</v>
      </c>
      <c r="AC269" s="3">
        <v>815</v>
      </c>
      <c r="AD269" s="2">
        <f t="shared" si="205"/>
        <v>19219</v>
      </c>
      <c r="AE269" s="2">
        <f t="shared" si="206"/>
        <v>20903</v>
      </c>
      <c r="AF269" s="2">
        <f t="shared" si="207"/>
        <v>8.0562598670047372</v>
      </c>
      <c r="AG269" s="2">
        <f t="shared" si="208"/>
        <v>2.3016285967011809</v>
      </c>
      <c r="AH269" s="3">
        <v>48594</v>
      </c>
      <c r="AI269" s="3">
        <f t="shared" si="170"/>
        <v>90078</v>
      </c>
      <c r="AJ269" s="3">
        <v>50</v>
      </c>
      <c r="AL269" s="3">
        <f t="shared" si="171"/>
        <v>83209</v>
      </c>
      <c r="AM269" s="3">
        <f t="shared" si="172"/>
        <v>2.6767542074309052</v>
      </c>
      <c r="AN269" s="3">
        <f t="shared" si="173"/>
        <v>7.6256133573125506</v>
      </c>
      <c r="AO269" s="3">
        <f t="shared" si="169"/>
        <v>6.2600087348959095</v>
      </c>
      <c r="AP269" s="3">
        <f t="shared" si="174"/>
        <v>0.47736406225715489</v>
      </c>
      <c r="AQ269" s="3">
        <f t="shared" si="175"/>
        <v>7.148249295055396</v>
      </c>
      <c r="AR269" s="19">
        <f t="shared" si="209"/>
        <v>636.33912883612436</v>
      </c>
      <c r="AS269" s="22">
        <f t="shared" si="200"/>
        <v>24.225050140387332</v>
      </c>
      <c r="AT269" s="19">
        <f t="shared" si="210"/>
        <v>743.76945808102505</v>
      </c>
      <c r="AU269" s="22">
        <f t="shared" si="189"/>
        <v>743.76945808102505</v>
      </c>
      <c r="AV269" s="2"/>
      <c r="AW269" s="70"/>
      <c r="AX269" s="70"/>
      <c r="BE269" s="6">
        <f t="shared" si="166"/>
        <v>44165</v>
      </c>
      <c r="BF269" s="2">
        <f t="shared" si="211"/>
        <v>142486</v>
      </c>
      <c r="BG269" s="2">
        <f t="shared" si="212"/>
        <v>3814</v>
      </c>
    </row>
    <row r="270" spans="1:59" x14ac:dyDescent="0.25">
      <c r="B270" s="3">
        <v>12</v>
      </c>
      <c r="C270" s="3">
        <v>1</v>
      </c>
      <c r="D270" s="3">
        <v>269</v>
      </c>
      <c r="E270" s="94">
        <f t="shared" si="180"/>
        <v>44166</v>
      </c>
      <c r="F270" s="11">
        <v>6825</v>
      </c>
      <c r="J270" s="11">
        <f t="shared" si="181"/>
        <v>6825</v>
      </c>
      <c r="K270" s="3">
        <v>2814</v>
      </c>
      <c r="L270" s="2">
        <f t="shared" si="201"/>
        <v>2814</v>
      </c>
      <c r="N270" s="2">
        <f t="shared" si="185"/>
        <v>51284</v>
      </c>
      <c r="O270" s="11">
        <f t="shared" si="187"/>
        <v>51284</v>
      </c>
      <c r="P270" s="2">
        <f t="shared" si="186"/>
        <v>20334</v>
      </c>
      <c r="R270" s="2">
        <f t="shared" si="202"/>
        <v>39.649793307854303</v>
      </c>
      <c r="S270" s="3">
        <f t="shared" si="188"/>
        <v>39.649793307854303</v>
      </c>
      <c r="T270" s="3">
        <v>145300</v>
      </c>
      <c r="U270" s="3">
        <v>6783</v>
      </c>
      <c r="V270" s="3">
        <v>457</v>
      </c>
      <c r="W270" s="3">
        <f t="shared" si="120"/>
        <v>6326</v>
      </c>
      <c r="X270" s="3">
        <v>221</v>
      </c>
      <c r="Y270" s="2">
        <f t="shared" si="179"/>
        <v>43530</v>
      </c>
      <c r="Z270" s="2">
        <f t="shared" si="203"/>
        <v>1753</v>
      </c>
      <c r="AA270" s="19">
        <f t="shared" si="204"/>
        <v>4.0271077417872734</v>
      </c>
      <c r="AB270" s="3">
        <v>4035</v>
      </c>
      <c r="AC270" s="3">
        <v>1971</v>
      </c>
      <c r="AD270" s="2">
        <f t="shared" si="205"/>
        <v>20248</v>
      </c>
      <c r="AE270" s="2">
        <f t="shared" si="206"/>
        <v>22001</v>
      </c>
      <c r="AF270" s="2">
        <f t="shared" si="207"/>
        <v>7.9678196445616107</v>
      </c>
      <c r="AG270" s="2">
        <f t="shared" si="208"/>
        <v>2.1498419596997236</v>
      </c>
      <c r="AH270" s="3">
        <v>50565</v>
      </c>
      <c r="AI270" s="3">
        <f t="shared" si="170"/>
        <v>90700</v>
      </c>
      <c r="AJ270" s="3">
        <v>178</v>
      </c>
      <c r="AL270" s="3">
        <f t="shared" si="171"/>
        <v>83917</v>
      </c>
      <c r="AM270" s="3">
        <f t="shared" si="172"/>
        <v>2.777013076393668</v>
      </c>
      <c r="AN270" s="3">
        <f t="shared" si="173"/>
        <v>7.4785005512679161</v>
      </c>
      <c r="AO270" s="3">
        <f t="shared" si="169"/>
        <v>6.7374318148311962</v>
      </c>
      <c r="AP270" s="3">
        <f t="shared" si="174"/>
        <v>0.50385887541345098</v>
      </c>
      <c r="AQ270" s="3">
        <f t="shared" si="175"/>
        <v>6.9746416758544649</v>
      </c>
      <c r="AR270" s="19">
        <f t="shared" si="209"/>
        <v>626.19740653863448</v>
      </c>
      <c r="AS270" s="22">
        <f t="shared" ref="AS270:AS296" si="213">(Z270/6951482)*100000</f>
        <v>25.217644237588473</v>
      </c>
      <c r="AT270" s="19">
        <f t="shared" si="210"/>
        <v>737.74196638932528</v>
      </c>
      <c r="AU270" s="22">
        <f t="shared" si="189"/>
        <v>737.74196638932528</v>
      </c>
      <c r="AV270" s="2"/>
      <c r="AW270" s="70"/>
      <c r="AX270" s="70"/>
      <c r="BE270" s="6">
        <f t="shared" si="166"/>
        <v>44166</v>
      </c>
      <c r="BF270" s="2">
        <f t="shared" si="211"/>
        <v>145300</v>
      </c>
      <c r="BG270" s="2">
        <f t="shared" si="212"/>
        <v>4035</v>
      </c>
    </row>
    <row r="271" spans="1:59" x14ac:dyDescent="0.25">
      <c r="B271" s="3">
        <v>12</v>
      </c>
      <c r="C271" s="3">
        <v>2</v>
      </c>
      <c r="D271" s="3">
        <v>270</v>
      </c>
      <c r="E271" s="94">
        <f t="shared" si="180"/>
        <v>44167</v>
      </c>
      <c r="F271" s="11">
        <v>9056</v>
      </c>
      <c r="J271" s="11">
        <f t="shared" si="181"/>
        <v>9056</v>
      </c>
      <c r="K271" s="3">
        <v>3475</v>
      </c>
      <c r="L271" s="2">
        <f t="shared" si="201"/>
        <v>3475</v>
      </c>
      <c r="N271" s="2">
        <f t="shared" si="185"/>
        <v>49866</v>
      </c>
      <c r="O271" s="11">
        <f t="shared" si="187"/>
        <v>49866</v>
      </c>
      <c r="P271" s="2">
        <f t="shared" si="186"/>
        <v>19427</v>
      </c>
      <c r="R271" s="2">
        <f t="shared" si="202"/>
        <v>38.958408534873463</v>
      </c>
      <c r="S271" s="3">
        <f t="shared" si="188"/>
        <v>38.958408534873463</v>
      </c>
      <c r="T271" s="3">
        <v>148775</v>
      </c>
      <c r="U271" s="3">
        <v>6635</v>
      </c>
      <c r="V271" s="3">
        <v>493</v>
      </c>
      <c r="W271" s="3">
        <f t="shared" si="120"/>
        <v>6142</v>
      </c>
      <c r="X271" s="3">
        <v>153</v>
      </c>
      <c r="Y271" s="2">
        <f t="shared" ref="Y271:Y296" si="214">SUM(K258:K271)</f>
        <v>42177</v>
      </c>
      <c r="Z271" s="2">
        <f t="shared" si="203"/>
        <v>1775</v>
      </c>
      <c r="AA271" s="19">
        <f t="shared" si="204"/>
        <v>4.2084548450577328</v>
      </c>
      <c r="AB271" s="3">
        <v>4188</v>
      </c>
      <c r="AC271" s="3">
        <v>2435</v>
      </c>
      <c r="AD271" s="2">
        <f t="shared" si="205"/>
        <v>21464</v>
      </c>
      <c r="AE271" s="2">
        <f t="shared" si="206"/>
        <v>23239</v>
      </c>
      <c r="AF271" s="2">
        <f t="shared" si="207"/>
        <v>7.6380222901157531</v>
      </c>
      <c r="AG271" s="2">
        <f t="shared" si="208"/>
        <v>1.9650111815132314</v>
      </c>
      <c r="AH271" s="3">
        <v>53000</v>
      </c>
      <c r="AI271" s="3">
        <f t="shared" si="170"/>
        <v>91587</v>
      </c>
      <c r="AJ271" s="3">
        <v>208</v>
      </c>
      <c r="AL271" s="3">
        <f t="shared" si="171"/>
        <v>84952</v>
      </c>
      <c r="AM271" s="3">
        <f t="shared" si="172"/>
        <v>2.814989077465972</v>
      </c>
      <c r="AN271" s="3">
        <f t="shared" si="173"/>
        <v>7.2444779280902321</v>
      </c>
      <c r="AO271" s="3">
        <f t="shared" si="169"/>
        <v>7.4302938960060283</v>
      </c>
      <c r="AP271" s="3">
        <f t="shared" si="174"/>
        <v>0.53828600128839243</v>
      </c>
      <c r="AQ271" s="3">
        <f t="shared" si="175"/>
        <v>6.7061919268018384</v>
      </c>
      <c r="AR271" s="19">
        <f t="shared" si="209"/>
        <v>606.73393098047291</v>
      </c>
      <c r="AS271" s="22">
        <f t="shared" si="213"/>
        <v>25.534123514956953</v>
      </c>
      <c r="AT271" s="19">
        <f t="shared" si="210"/>
        <v>717.34343842075691</v>
      </c>
      <c r="AU271" s="22">
        <f t="shared" si="189"/>
        <v>717.34343842075691</v>
      </c>
      <c r="AV271" s="2"/>
      <c r="AW271" s="70"/>
      <c r="AX271" s="70"/>
      <c r="BE271" s="6">
        <f t="shared" si="166"/>
        <v>44167</v>
      </c>
      <c r="BF271" s="2">
        <f t="shared" si="211"/>
        <v>148775</v>
      </c>
      <c r="BG271" s="2">
        <f t="shared" si="212"/>
        <v>4188</v>
      </c>
    </row>
    <row r="272" spans="1:59" x14ac:dyDescent="0.25">
      <c r="B272" s="3">
        <v>12</v>
      </c>
      <c r="C272" s="3">
        <v>3</v>
      </c>
      <c r="D272" s="3">
        <v>271</v>
      </c>
      <c r="E272" s="94">
        <f t="shared" si="180"/>
        <v>44168</v>
      </c>
      <c r="F272" s="11">
        <v>8478</v>
      </c>
      <c r="J272" s="11">
        <f t="shared" si="181"/>
        <v>8478</v>
      </c>
      <c r="K272" s="3">
        <v>3138</v>
      </c>
      <c r="L272" s="2">
        <f t="shared" si="201"/>
        <v>3138</v>
      </c>
      <c r="N272" s="2">
        <f t="shared" si="185"/>
        <v>49524</v>
      </c>
      <c r="O272" s="11">
        <f t="shared" si="187"/>
        <v>49524</v>
      </c>
      <c r="P272" s="2">
        <f t="shared" si="186"/>
        <v>18853</v>
      </c>
      <c r="R272" s="2">
        <f t="shared" si="202"/>
        <v>38.068411275341248</v>
      </c>
      <c r="S272" s="3">
        <f t="shared" si="188"/>
        <v>38.068411275341248</v>
      </c>
      <c r="T272" s="3">
        <v>151913</v>
      </c>
      <c r="U272" s="3">
        <v>6635</v>
      </c>
      <c r="V272" s="3">
        <v>523</v>
      </c>
      <c r="W272" s="3">
        <f t="shared" si="120"/>
        <v>6112</v>
      </c>
      <c r="X272" s="3">
        <v>159</v>
      </c>
      <c r="Y272" s="2">
        <f t="shared" si="214"/>
        <v>41377</v>
      </c>
      <c r="Z272" s="2">
        <f t="shared" si="203"/>
        <v>1817</v>
      </c>
      <c r="AA272" s="19">
        <f t="shared" si="204"/>
        <v>4.391328515842134</v>
      </c>
      <c r="AB272" s="3">
        <v>4347</v>
      </c>
      <c r="AC272" s="3">
        <v>2206</v>
      </c>
      <c r="AD272" s="2">
        <f t="shared" si="205"/>
        <v>22726</v>
      </c>
      <c r="AE272" s="2">
        <f t="shared" si="206"/>
        <v>24543</v>
      </c>
      <c r="AF272" s="2">
        <f t="shared" si="207"/>
        <v>7.4033329258851808</v>
      </c>
      <c r="AG272" s="2">
        <f t="shared" si="208"/>
        <v>1.8206899586376837</v>
      </c>
      <c r="AH272" s="3">
        <v>55206</v>
      </c>
      <c r="AI272" s="3">
        <f t="shared" si="170"/>
        <v>92360</v>
      </c>
      <c r="AJ272" s="3">
        <v>183</v>
      </c>
      <c r="AL272" s="3">
        <f t="shared" si="171"/>
        <v>85725</v>
      </c>
      <c r="AM272" s="3">
        <f t="shared" si="172"/>
        <v>2.861506256870709</v>
      </c>
      <c r="AN272" s="3">
        <f t="shared" si="173"/>
        <v>7.1838458207016025</v>
      </c>
      <c r="AO272" s="3">
        <f t="shared" si="169"/>
        <v>7.8824415975885449</v>
      </c>
      <c r="AP272" s="3">
        <f t="shared" si="174"/>
        <v>0.56626245127760944</v>
      </c>
      <c r="AQ272" s="3">
        <f t="shared" si="175"/>
        <v>6.6175833694239934</v>
      </c>
      <c r="AR272" s="19">
        <f t="shared" si="209"/>
        <v>595.22559362161917</v>
      </c>
      <c r="AS272" s="22">
        <f t="shared" si="213"/>
        <v>26.138311226296782</v>
      </c>
      <c r="AT272" s="19">
        <f t="shared" si="210"/>
        <v>712.42362419984693</v>
      </c>
      <c r="AU272" s="22">
        <f t="shared" si="189"/>
        <v>712.42362419984693</v>
      </c>
      <c r="AV272" s="2"/>
      <c r="AW272" s="70"/>
      <c r="AX272" s="70"/>
      <c r="BE272" s="6">
        <f t="shared" si="166"/>
        <v>44168</v>
      </c>
      <c r="BF272" s="2">
        <f t="shared" si="211"/>
        <v>151913</v>
      </c>
      <c r="BG272" s="2">
        <f t="shared" si="212"/>
        <v>4347</v>
      </c>
    </row>
    <row r="273" spans="1:59" x14ac:dyDescent="0.25">
      <c r="B273" s="3">
        <v>12</v>
      </c>
      <c r="C273" s="3">
        <v>4</v>
      </c>
      <c r="D273" s="3">
        <v>272</v>
      </c>
      <c r="E273" s="94">
        <f t="shared" ref="E273:E301" si="215">E272+1</f>
        <v>44169</v>
      </c>
      <c r="F273" s="11">
        <v>9082</v>
      </c>
      <c r="J273" s="11">
        <f t="shared" si="181"/>
        <v>9082</v>
      </c>
      <c r="K273" s="3">
        <v>3280</v>
      </c>
      <c r="L273" s="2">
        <f t="shared" si="201"/>
        <v>3280</v>
      </c>
      <c r="N273" s="2">
        <f t="shared" si="185"/>
        <v>49513</v>
      </c>
      <c r="O273" s="11">
        <f t="shared" si="187"/>
        <v>49513</v>
      </c>
      <c r="P273" s="2">
        <f t="shared" si="186"/>
        <v>18565</v>
      </c>
      <c r="R273" s="2">
        <f t="shared" si="202"/>
        <v>37.495203279946679</v>
      </c>
      <c r="S273" s="3">
        <f t="shared" si="188"/>
        <v>37.495203279946679</v>
      </c>
      <c r="T273" s="3">
        <v>155193</v>
      </c>
      <c r="U273" s="3">
        <v>6766</v>
      </c>
      <c r="V273" s="3">
        <v>523</v>
      </c>
      <c r="W273" s="3">
        <f t="shared" si="120"/>
        <v>6243</v>
      </c>
      <c r="X273" s="3">
        <v>156</v>
      </c>
      <c r="Y273" s="2">
        <f t="shared" si="214"/>
        <v>40758</v>
      </c>
      <c r="Z273" s="2">
        <f t="shared" si="203"/>
        <v>1854</v>
      </c>
      <c r="AA273" s="19">
        <f t="shared" si="204"/>
        <v>4.5488002355365822</v>
      </c>
      <c r="AB273" s="3">
        <v>4503</v>
      </c>
      <c r="AC273" s="3">
        <v>1935</v>
      </c>
      <c r="AD273" s="2">
        <f t="shared" si="205"/>
        <v>23814</v>
      </c>
      <c r="AE273" s="2">
        <f t="shared" si="206"/>
        <v>25668</v>
      </c>
      <c r="AF273" s="2">
        <f t="shared" si="207"/>
        <v>7.2230014025245444</v>
      </c>
      <c r="AG273" s="2">
        <f t="shared" si="208"/>
        <v>1.7115142353237591</v>
      </c>
      <c r="AH273" s="3">
        <v>57141</v>
      </c>
      <c r="AI273" s="3">
        <f t="shared" si="170"/>
        <v>93549</v>
      </c>
      <c r="AJ273" s="3">
        <v>205</v>
      </c>
      <c r="AL273" s="3">
        <f t="shared" si="171"/>
        <v>86783</v>
      </c>
      <c r="AM273" s="3">
        <f t="shared" si="172"/>
        <v>2.9015483945796521</v>
      </c>
      <c r="AN273" s="3">
        <f t="shared" si="173"/>
        <v>7.2325733038300779</v>
      </c>
      <c r="AO273" s="3">
        <f t="shared" si="169"/>
        <v>7.7298255985811419</v>
      </c>
      <c r="AP273" s="3">
        <f t="shared" si="174"/>
        <v>0.55906530267560317</v>
      </c>
      <c r="AQ273" s="3">
        <f t="shared" si="175"/>
        <v>6.6735080011544756</v>
      </c>
      <c r="AR273" s="19">
        <f t="shared" si="209"/>
        <v>586.32101759020588</v>
      </c>
      <c r="AS273" s="22">
        <f t="shared" si="213"/>
        <v>26.670571829143771</v>
      </c>
      <c r="AT273" s="19">
        <f t="shared" si="210"/>
        <v>712.26538456116259</v>
      </c>
      <c r="AU273" s="22">
        <f t="shared" si="189"/>
        <v>712.26538456116259</v>
      </c>
      <c r="AV273" s="2"/>
      <c r="AW273" s="70"/>
      <c r="AX273" s="70"/>
      <c r="BE273" s="6">
        <f t="shared" si="166"/>
        <v>44169</v>
      </c>
      <c r="BF273" s="2">
        <f t="shared" si="211"/>
        <v>155193</v>
      </c>
      <c r="BG273" s="2">
        <f t="shared" si="212"/>
        <v>4503</v>
      </c>
    </row>
    <row r="274" spans="1:59" x14ac:dyDescent="0.25">
      <c r="B274" s="3">
        <v>12</v>
      </c>
      <c r="C274" s="3">
        <v>5</v>
      </c>
      <c r="D274" s="3">
        <v>273</v>
      </c>
      <c r="E274" s="94">
        <f t="shared" si="215"/>
        <v>44170</v>
      </c>
      <c r="F274" s="11">
        <v>9530</v>
      </c>
      <c r="J274" s="11">
        <f t="shared" si="181"/>
        <v>9530</v>
      </c>
      <c r="K274" s="3">
        <v>3614</v>
      </c>
      <c r="L274" s="2">
        <f t="shared" si="201"/>
        <v>3614</v>
      </c>
      <c r="N274" s="2">
        <f t="shared" si="185"/>
        <v>49864</v>
      </c>
      <c r="O274" s="11">
        <f t="shared" si="187"/>
        <v>49864</v>
      </c>
      <c r="P274" s="2">
        <f t="shared" si="186"/>
        <v>18852</v>
      </c>
      <c r="R274" s="2">
        <f t="shared" si="202"/>
        <v>37.806834590085032</v>
      </c>
      <c r="S274" s="3">
        <f t="shared" si="188"/>
        <v>37.806834590085032</v>
      </c>
      <c r="T274" s="3">
        <v>158807</v>
      </c>
      <c r="U274" s="3">
        <v>6744</v>
      </c>
      <c r="V274" s="3">
        <v>504</v>
      </c>
      <c r="W274" s="3">
        <f t="shared" si="120"/>
        <v>6240</v>
      </c>
      <c r="X274" s="3">
        <v>147</v>
      </c>
      <c r="Y274" s="2">
        <f t="shared" si="214"/>
        <v>40389</v>
      </c>
      <c r="Z274" s="2">
        <f t="shared" si="203"/>
        <v>1872</v>
      </c>
      <c r="AA274" s="19">
        <f t="shared" si="204"/>
        <v>4.634925350961896</v>
      </c>
      <c r="AB274" s="3">
        <v>4650</v>
      </c>
      <c r="AC274" s="3">
        <v>2536</v>
      </c>
      <c r="AD274" s="2">
        <f t="shared" si="205"/>
        <v>25289</v>
      </c>
      <c r="AE274" s="2">
        <f t="shared" si="206"/>
        <v>27161</v>
      </c>
      <c r="AF274" s="2">
        <f t="shared" si="207"/>
        <v>6.8922351901623653</v>
      </c>
      <c r="AG274" s="2">
        <f t="shared" si="208"/>
        <v>1.5970975522954645</v>
      </c>
      <c r="AH274" s="3">
        <v>59677</v>
      </c>
      <c r="AI274" s="3">
        <f t="shared" si="170"/>
        <v>94480</v>
      </c>
      <c r="AJ274" s="3">
        <v>170</v>
      </c>
      <c r="AL274" s="3">
        <f t="shared" si="171"/>
        <v>87736</v>
      </c>
      <c r="AM274" s="3">
        <f t="shared" si="172"/>
        <v>2.9280825152543652</v>
      </c>
      <c r="AN274" s="3">
        <f t="shared" si="173"/>
        <v>7.1380186282811176</v>
      </c>
      <c r="AO274" s="3">
        <f t="shared" si="169"/>
        <v>7.4733096085409247</v>
      </c>
      <c r="AP274" s="3">
        <f t="shared" si="174"/>
        <v>0.53344623200677399</v>
      </c>
      <c r="AQ274" s="3">
        <f t="shared" si="175"/>
        <v>6.6045723962743441</v>
      </c>
      <c r="AR274" s="19">
        <f t="shared" si="209"/>
        <v>581.01279698343467</v>
      </c>
      <c r="AS274" s="22">
        <f t="shared" si="213"/>
        <v>26.929509419717981</v>
      </c>
      <c r="AT274" s="19">
        <f t="shared" si="210"/>
        <v>717.31466757735973</v>
      </c>
      <c r="AU274" s="22">
        <f t="shared" si="189"/>
        <v>717.31466757735973</v>
      </c>
      <c r="AV274" s="2"/>
      <c r="AW274" s="70"/>
      <c r="AX274" s="70"/>
      <c r="BE274" s="6">
        <f t="shared" si="166"/>
        <v>44170</v>
      </c>
      <c r="BF274" s="2">
        <f t="shared" si="211"/>
        <v>158807</v>
      </c>
      <c r="BG274" s="2">
        <f t="shared" si="212"/>
        <v>4650</v>
      </c>
    </row>
    <row r="275" spans="1:59" s="46" customFormat="1" x14ac:dyDescent="0.25">
      <c r="A275" s="89" t="s">
        <v>84</v>
      </c>
      <c r="B275" s="46">
        <v>12</v>
      </c>
      <c r="C275" s="46">
        <v>6</v>
      </c>
      <c r="D275" s="46">
        <v>274</v>
      </c>
      <c r="E275" s="93">
        <f t="shared" si="215"/>
        <v>44171</v>
      </c>
      <c r="F275" s="51">
        <v>5986</v>
      </c>
      <c r="G275" s="51"/>
      <c r="H275" s="51"/>
      <c r="I275" s="51"/>
      <c r="J275" s="51">
        <f t="shared" ref="J275:J317" si="216">SUM(F275+G275)</f>
        <v>5986</v>
      </c>
      <c r="K275" s="46">
        <v>2037</v>
      </c>
      <c r="L275" s="36">
        <f t="shared" si="201"/>
        <v>2037</v>
      </c>
      <c r="M275" s="46">
        <v>19097</v>
      </c>
      <c r="N275" s="36">
        <f t="shared" si="185"/>
        <v>50922</v>
      </c>
      <c r="O275" s="51">
        <f t="shared" si="187"/>
        <v>50922</v>
      </c>
      <c r="P275" s="36">
        <f t="shared" si="186"/>
        <v>19097</v>
      </c>
      <c r="Q275" s="46">
        <v>980</v>
      </c>
      <c r="R275" s="36">
        <f t="shared" si="202"/>
        <v>37.502454734692279</v>
      </c>
      <c r="S275" s="46">
        <f t="shared" si="188"/>
        <v>37.502454734692279</v>
      </c>
      <c r="T275" s="46">
        <v>160844</v>
      </c>
      <c r="U275" s="46">
        <v>6959</v>
      </c>
      <c r="V275" s="46">
        <v>516</v>
      </c>
      <c r="W275" s="46">
        <f t="shared" si="120"/>
        <v>6443</v>
      </c>
      <c r="X275" s="46">
        <v>79</v>
      </c>
      <c r="Y275" s="36">
        <f t="shared" si="214"/>
        <v>40147</v>
      </c>
      <c r="Z275" s="36">
        <f t="shared" si="203"/>
        <v>1909</v>
      </c>
      <c r="AA275" s="39">
        <f t="shared" si="204"/>
        <v>4.755025282088325</v>
      </c>
      <c r="AB275" s="46">
        <v>4729</v>
      </c>
      <c r="AC275" s="46">
        <v>996</v>
      </c>
      <c r="AD275" s="36">
        <f t="shared" si="205"/>
        <v>24921</v>
      </c>
      <c r="AE275" s="36">
        <f t="shared" si="206"/>
        <v>26830</v>
      </c>
      <c r="AF275" s="36">
        <f t="shared" si="207"/>
        <v>7.1151695862840105</v>
      </c>
      <c r="AG275" s="36">
        <f t="shared" si="208"/>
        <v>1.6109706673086954</v>
      </c>
      <c r="AH275" s="46">
        <v>60673</v>
      </c>
      <c r="AI275" s="46">
        <f t="shared" si="170"/>
        <v>95442</v>
      </c>
      <c r="AJ275" s="46">
        <v>95</v>
      </c>
      <c r="AL275" s="46">
        <f t="shared" si="171"/>
        <v>88483</v>
      </c>
      <c r="AM275" s="46">
        <f t="shared" si="172"/>
        <v>2.940115888687175</v>
      </c>
      <c r="AN275" s="46">
        <f t="shared" si="173"/>
        <v>7.2913392426814188</v>
      </c>
      <c r="AO275" s="46">
        <f t="shared" si="169"/>
        <v>7.4148584566748097</v>
      </c>
      <c r="AP275" s="46">
        <f t="shared" si="174"/>
        <v>0.5406424844408122</v>
      </c>
      <c r="AQ275" s="46">
        <f t="shared" si="175"/>
        <v>6.7506967582406068</v>
      </c>
      <c r="AR275" s="39">
        <f t="shared" si="209"/>
        <v>577.53152493238133</v>
      </c>
      <c r="AS275" s="41">
        <f t="shared" si="213"/>
        <v>27.46177002256497</v>
      </c>
      <c r="AT275" s="39">
        <f t="shared" si="210"/>
        <v>732.53444373444393</v>
      </c>
      <c r="AU275" s="22">
        <f t="shared" si="189"/>
        <v>732.53444373444393</v>
      </c>
      <c r="AV275" s="36"/>
      <c r="AW275" s="71"/>
      <c r="AX275" s="71"/>
      <c r="BA275" s="51"/>
      <c r="BD275" s="51"/>
      <c r="BE275" s="50">
        <f t="shared" si="166"/>
        <v>44171</v>
      </c>
      <c r="BF275" s="36">
        <f t="shared" si="211"/>
        <v>160844</v>
      </c>
      <c r="BG275" s="36">
        <f t="shared" si="212"/>
        <v>4729</v>
      </c>
    </row>
    <row r="276" spans="1:59" x14ac:dyDescent="0.25">
      <c r="B276" s="3">
        <v>12</v>
      </c>
      <c r="C276" s="3">
        <v>7</v>
      </c>
      <c r="D276" s="3">
        <v>275</v>
      </c>
      <c r="E276" s="94">
        <f t="shared" si="215"/>
        <v>44172</v>
      </c>
      <c r="F276" s="11">
        <v>1424</v>
      </c>
      <c r="J276" s="11">
        <f t="shared" si="216"/>
        <v>1424</v>
      </c>
      <c r="K276" s="3">
        <v>577</v>
      </c>
      <c r="L276" s="2">
        <f t="shared" si="201"/>
        <v>577</v>
      </c>
      <c r="N276" s="2">
        <f t="shared" si="185"/>
        <v>50381</v>
      </c>
      <c r="O276" s="11">
        <f t="shared" si="187"/>
        <v>50381</v>
      </c>
      <c r="P276" s="2">
        <f t="shared" si="186"/>
        <v>18935</v>
      </c>
      <c r="R276" s="2">
        <f t="shared" si="202"/>
        <v>37.58361286993113</v>
      </c>
      <c r="S276" s="3">
        <f t="shared" si="188"/>
        <v>37.58361286993113</v>
      </c>
      <c r="T276" s="3">
        <v>161421</v>
      </c>
      <c r="U276" s="3">
        <v>7000</v>
      </c>
      <c r="V276" s="3">
        <v>516</v>
      </c>
      <c r="W276" s="3">
        <f t="shared" si="120"/>
        <v>6484</v>
      </c>
      <c r="X276" s="3">
        <v>68</v>
      </c>
      <c r="Y276" s="2">
        <f t="shared" si="214"/>
        <v>39601</v>
      </c>
      <c r="Z276" s="2">
        <f t="shared" si="203"/>
        <v>1917</v>
      </c>
      <c r="AA276" s="19">
        <f t="shared" si="204"/>
        <v>4.8407868488169488</v>
      </c>
      <c r="AB276" s="3">
        <v>4797</v>
      </c>
      <c r="AC276" s="3">
        <v>1573</v>
      </c>
      <c r="AD276" s="2">
        <f t="shared" si="205"/>
        <v>25722</v>
      </c>
      <c r="AE276" s="2">
        <f t="shared" si="206"/>
        <v>27639</v>
      </c>
      <c r="AF276" s="2">
        <f t="shared" si="207"/>
        <v>6.9358515141647672</v>
      </c>
      <c r="AG276" s="2">
        <f t="shared" si="208"/>
        <v>1.5395770157841537</v>
      </c>
      <c r="AH276" s="3">
        <v>62246</v>
      </c>
      <c r="AI276" s="3">
        <f t="shared" si="170"/>
        <v>94378</v>
      </c>
      <c r="AJ276" s="3">
        <v>46</v>
      </c>
      <c r="AL276" s="3">
        <f t="shared" si="171"/>
        <v>87378</v>
      </c>
      <c r="AM276" s="3">
        <f t="shared" si="172"/>
        <v>2.9717323024885238</v>
      </c>
      <c r="AN276" s="3">
        <f t="shared" si="173"/>
        <v>7.4169827714085912</v>
      </c>
      <c r="AO276" s="3">
        <f t="shared" si="169"/>
        <v>7.3714285714285719</v>
      </c>
      <c r="AP276" s="3">
        <f t="shared" si="174"/>
        <v>0.54673758714954757</v>
      </c>
      <c r="AQ276" s="3">
        <f t="shared" si="175"/>
        <v>6.8702451842590442</v>
      </c>
      <c r="AR276" s="19">
        <f t="shared" si="209"/>
        <v>569.67708468496357</v>
      </c>
      <c r="AS276" s="22">
        <f t="shared" si="213"/>
        <v>27.57685339615351</v>
      </c>
      <c r="AT276" s="19">
        <f t="shared" si="210"/>
        <v>724.75193059551907</v>
      </c>
      <c r="AU276" s="22">
        <f t="shared" si="189"/>
        <v>724.75193059551907</v>
      </c>
      <c r="AV276" s="2"/>
      <c r="AW276" s="70"/>
      <c r="AX276" s="70"/>
      <c r="BE276" s="6">
        <f t="shared" si="166"/>
        <v>44172</v>
      </c>
      <c r="BF276" s="2">
        <f t="shared" si="211"/>
        <v>161421</v>
      </c>
      <c r="BG276" s="2">
        <f t="shared" si="212"/>
        <v>4797</v>
      </c>
    </row>
    <row r="277" spans="1:59" x14ac:dyDescent="0.25">
      <c r="B277" s="3">
        <v>12</v>
      </c>
      <c r="C277" s="3">
        <v>8</v>
      </c>
      <c r="D277" s="3">
        <v>276</v>
      </c>
      <c r="E277" s="94">
        <f t="shared" si="215"/>
        <v>44173</v>
      </c>
      <c r="F277" s="11">
        <v>6260</v>
      </c>
      <c r="J277" s="11">
        <f t="shared" si="216"/>
        <v>6260</v>
      </c>
      <c r="K277" s="3">
        <v>2764</v>
      </c>
      <c r="L277" s="2">
        <f t="shared" si="201"/>
        <v>2764</v>
      </c>
      <c r="N277" s="2">
        <f t="shared" si="185"/>
        <v>49816</v>
      </c>
      <c r="O277" s="11">
        <f t="shared" si="187"/>
        <v>49816</v>
      </c>
      <c r="P277" s="2">
        <f t="shared" si="186"/>
        <v>18885</v>
      </c>
      <c r="R277" s="2">
        <f t="shared" si="202"/>
        <v>37.909506985707402</v>
      </c>
      <c r="S277" s="3">
        <f t="shared" si="188"/>
        <v>37.909506985707402</v>
      </c>
      <c r="T277" s="3">
        <v>164185</v>
      </c>
      <c r="U277" s="3">
        <v>6821</v>
      </c>
      <c r="V277" s="3">
        <v>523</v>
      </c>
      <c r="W277" s="3">
        <f t="shared" si="120"/>
        <v>6298</v>
      </c>
      <c r="X277" s="3">
        <v>213</v>
      </c>
      <c r="Y277" s="2">
        <f t="shared" si="214"/>
        <v>39219</v>
      </c>
      <c r="Z277" s="2">
        <f t="shared" si="203"/>
        <v>1941</v>
      </c>
      <c r="AA277" s="19">
        <f t="shared" si="204"/>
        <v>4.9491317983630383</v>
      </c>
      <c r="AB277" s="3">
        <v>5010</v>
      </c>
      <c r="AC277" s="3">
        <v>3370</v>
      </c>
      <c r="AD277" s="2">
        <f t="shared" si="205"/>
        <v>27390</v>
      </c>
      <c r="AE277" s="2">
        <f t="shared" si="206"/>
        <v>29331</v>
      </c>
      <c r="AF277" s="2">
        <f t="shared" si="207"/>
        <v>6.6175718523064333</v>
      </c>
      <c r="AG277" s="2">
        <f t="shared" si="208"/>
        <v>1.4318729463307776</v>
      </c>
      <c r="AH277" s="3">
        <v>65616</v>
      </c>
      <c r="AI277" s="3">
        <f t="shared" si="170"/>
        <v>93559</v>
      </c>
      <c r="AJ277" s="3">
        <v>155</v>
      </c>
      <c r="AL277" s="3">
        <f t="shared" si="171"/>
        <v>86738</v>
      </c>
      <c r="AM277" s="3">
        <f t="shared" si="172"/>
        <v>3.0514358802570274</v>
      </c>
      <c r="AN277" s="3">
        <f t="shared" si="173"/>
        <v>7.2905866886136028</v>
      </c>
      <c r="AO277" s="3">
        <f t="shared" si="169"/>
        <v>7.6674974343937841</v>
      </c>
      <c r="AP277" s="3">
        <f t="shared" si="174"/>
        <v>0.55900554730170271</v>
      </c>
      <c r="AQ277" s="3">
        <f t="shared" si="175"/>
        <v>6.7315811413119002</v>
      </c>
      <c r="AR277" s="19">
        <f t="shared" si="209"/>
        <v>564.18185359611084</v>
      </c>
      <c r="AS277" s="22">
        <f t="shared" si="213"/>
        <v>27.922103516919126</v>
      </c>
      <c r="AT277" s="19">
        <f t="shared" si="210"/>
        <v>716.62416733582847</v>
      </c>
      <c r="AU277" s="22">
        <f t="shared" si="189"/>
        <v>716.62416733582847</v>
      </c>
      <c r="AV277" s="2"/>
      <c r="AW277" s="70"/>
      <c r="AX277" s="70"/>
      <c r="BE277" s="6">
        <f t="shared" si="166"/>
        <v>44173</v>
      </c>
      <c r="BF277" s="2">
        <f t="shared" si="211"/>
        <v>164185</v>
      </c>
      <c r="BG277" s="2">
        <f t="shared" si="212"/>
        <v>5010</v>
      </c>
    </row>
    <row r="278" spans="1:59" x14ac:dyDescent="0.25">
      <c r="B278" s="3">
        <v>12</v>
      </c>
      <c r="C278" s="3">
        <v>9</v>
      </c>
      <c r="D278" s="3">
        <v>277</v>
      </c>
      <c r="E278" s="94">
        <f t="shared" si="215"/>
        <v>44174</v>
      </c>
      <c r="F278" s="11">
        <v>9715</v>
      </c>
      <c r="J278" s="11">
        <f t="shared" si="216"/>
        <v>9715</v>
      </c>
      <c r="K278" s="3">
        <v>3980</v>
      </c>
      <c r="L278" s="2">
        <f t="shared" si="201"/>
        <v>3980</v>
      </c>
      <c r="N278" s="2">
        <f t="shared" si="185"/>
        <v>50475</v>
      </c>
      <c r="O278" s="11">
        <f t="shared" si="187"/>
        <v>50475</v>
      </c>
      <c r="P278" s="2">
        <f t="shared" si="186"/>
        <v>19390</v>
      </c>
      <c r="R278" s="2">
        <f t="shared" si="202"/>
        <v>38.415056958890546</v>
      </c>
      <c r="S278" s="3">
        <f t="shared" si="188"/>
        <v>38.415056958890546</v>
      </c>
      <c r="T278" s="3">
        <v>168165</v>
      </c>
      <c r="U278" s="3">
        <v>6839</v>
      </c>
      <c r="V278" s="3">
        <v>514</v>
      </c>
      <c r="W278" s="3">
        <f t="shared" si="120"/>
        <v>6325</v>
      </c>
      <c r="X278" s="3">
        <v>146</v>
      </c>
      <c r="Y278" s="2">
        <f t="shared" si="214"/>
        <v>38817</v>
      </c>
      <c r="Z278" s="2">
        <f t="shared" si="203"/>
        <v>1930</v>
      </c>
      <c r="AA278" s="19">
        <f t="shared" si="204"/>
        <v>4.9720483293402378</v>
      </c>
      <c r="AB278" s="3">
        <v>5156</v>
      </c>
      <c r="AC278" s="3">
        <v>3412</v>
      </c>
      <c r="AD278" s="2">
        <f t="shared" si="205"/>
        <v>28926</v>
      </c>
      <c r="AE278" s="2">
        <f t="shared" si="206"/>
        <v>30856</v>
      </c>
      <c r="AF278" s="2">
        <f t="shared" si="207"/>
        <v>6.2548612911589325</v>
      </c>
      <c r="AG278" s="2">
        <f t="shared" si="208"/>
        <v>1.3419415059116366</v>
      </c>
      <c r="AH278" s="3">
        <v>69028</v>
      </c>
      <c r="AI278" s="3">
        <f t="shared" si="170"/>
        <v>93981</v>
      </c>
      <c r="AJ278" s="3">
        <v>164</v>
      </c>
      <c r="AL278" s="3">
        <f t="shared" si="171"/>
        <v>87142</v>
      </c>
      <c r="AM278" s="3">
        <f t="shared" si="172"/>
        <v>3.066036333363066</v>
      </c>
      <c r="AN278" s="3">
        <f t="shared" si="173"/>
        <v>7.2770027984379819</v>
      </c>
      <c r="AO278" s="3">
        <f t="shared" si="169"/>
        <v>7.5157186723205154</v>
      </c>
      <c r="AP278" s="3">
        <f t="shared" si="174"/>
        <v>0.54691905810748975</v>
      </c>
      <c r="AQ278" s="3">
        <f t="shared" si="175"/>
        <v>6.7300837403304916</v>
      </c>
      <c r="AR278" s="19">
        <f t="shared" si="209"/>
        <v>558.39891407328685</v>
      </c>
      <c r="AS278" s="22">
        <f t="shared" si="213"/>
        <v>27.763863878234886</v>
      </c>
      <c r="AT278" s="19">
        <f t="shared" si="210"/>
        <v>726.10416023518439</v>
      </c>
      <c r="AU278" s="22">
        <f t="shared" si="189"/>
        <v>726.10416023518439</v>
      </c>
      <c r="AV278" s="2"/>
      <c r="AW278" s="70"/>
      <c r="AX278" s="70"/>
      <c r="BE278" s="6">
        <f t="shared" si="166"/>
        <v>44174</v>
      </c>
      <c r="BF278" s="2">
        <f t="shared" si="211"/>
        <v>168165</v>
      </c>
      <c r="BG278" s="2">
        <f t="shared" si="212"/>
        <v>5156</v>
      </c>
    </row>
    <row r="279" spans="1:59" x14ac:dyDescent="0.25">
      <c r="B279" s="3">
        <v>12</v>
      </c>
      <c r="C279" s="3">
        <v>10</v>
      </c>
      <c r="D279" s="3">
        <v>278</v>
      </c>
      <c r="E279" s="94">
        <f t="shared" si="215"/>
        <v>44175</v>
      </c>
      <c r="F279" s="11">
        <v>8578</v>
      </c>
      <c r="J279" s="11">
        <f t="shared" si="216"/>
        <v>8578</v>
      </c>
      <c r="K279" s="3">
        <v>3328</v>
      </c>
      <c r="L279" s="2">
        <f t="shared" si="201"/>
        <v>3328</v>
      </c>
      <c r="N279" s="2">
        <f t="shared" si="185"/>
        <v>50575</v>
      </c>
      <c r="O279" s="11">
        <f t="shared" si="187"/>
        <v>50575</v>
      </c>
      <c r="P279" s="2">
        <f t="shared" si="186"/>
        <v>19580</v>
      </c>
      <c r="R279" s="2">
        <f t="shared" si="202"/>
        <v>38.714780029658925</v>
      </c>
      <c r="S279" s="3">
        <f t="shared" si="188"/>
        <v>38.714780029658925</v>
      </c>
      <c r="T279" s="3">
        <v>171493</v>
      </c>
      <c r="U279" s="3">
        <v>6998</v>
      </c>
      <c r="V279" s="3">
        <v>544</v>
      </c>
      <c r="W279" s="3">
        <f t="shared" si="120"/>
        <v>6454</v>
      </c>
      <c r="X279" s="3">
        <v>127</v>
      </c>
      <c r="Y279" s="2">
        <f t="shared" si="214"/>
        <v>38433</v>
      </c>
      <c r="Z279" s="2">
        <f t="shared" si="203"/>
        <v>1916</v>
      </c>
      <c r="AA279" s="19">
        <f t="shared" si="204"/>
        <v>4.9852990919262092</v>
      </c>
      <c r="AB279" s="3">
        <v>5283</v>
      </c>
      <c r="AC279" s="3">
        <v>3050</v>
      </c>
      <c r="AD279" s="2">
        <f t="shared" si="205"/>
        <v>29458</v>
      </c>
      <c r="AE279" s="2">
        <f t="shared" si="206"/>
        <v>31374</v>
      </c>
      <c r="AF279" s="2">
        <f t="shared" si="207"/>
        <v>6.1069675527506853</v>
      </c>
      <c r="AG279" s="2">
        <f t="shared" si="208"/>
        <v>1.3046710570982416</v>
      </c>
      <c r="AH279" s="3">
        <v>72078</v>
      </c>
      <c r="AI279" s="3">
        <f t="shared" si="170"/>
        <v>94132</v>
      </c>
      <c r="AJ279" s="3">
        <v>191</v>
      </c>
      <c r="AL279" s="3">
        <f t="shared" si="171"/>
        <v>87134</v>
      </c>
      <c r="AM279" s="3">
        <f t="shared" si="172"/>
        <v>3.080592210760789</v>
      </c>
      <c r="AN279" s="3">
        <f t="shared" si="173"/>
        <v>7.4342412782050742</v>
      </c>
      <c r="AO279" s="3">
        <f t="shared" si="169"/>
        <v>7.7736496141754792</v>
      </c>
      <c r="AP279" s="3">
        <f t="shared" si="174"/>
        <v>0.57791186844006293</v>
      </c>
      <c r="AQ279" s="3">
        <f t="shared" si="175"/>
        <v>6.8563294097650109</v>
      </c>
      <c r="AR279" s="19">
        <f t="shared" si="209"/>
        <v>552.87491214103704</v>
      </c>
      <c r="AS279" s="22">
        <f t="shared" si="213"/>
        <v>27.56246797445494</v>
      </c>
      <c r="AT279" s="19">
        <f t="shared" si="210"/>
        <v>727.54270240504115</v>
      </c>
      <c r="AU279" s="22">
        <f t="shared" si="189"/>
        <v>727.54270240504115</v>
      </c>
      <c r="AV279" s="2"/>
      <c r="AW279" s="70"/>
      <c r="AX279" s="70"/>
      <c r="BE279" s="6">
        <f t="shared" si="166"/>
        <v>44175</v>
      </c>
      <c r="BF279" s="2">
        <f t="shared" si="211"/>
        <v>171493</v>
      </c>
      <c r="BG279" s="2">
        <f t="shared" si="212"/>
        <v>5283</v>
      </c>
    </row>
    <row r="280" spans="1:59" x14ac:dyDescent="0.25">
      <c r="B280" s="3">
        <v>12</v>
      </c>
      <c r="C280" s="3">
        <v>11</v>
      </c>
      <c r="D280" s="3">
        <v>279</v>
      </c>
      <c r="E280" s="94">
        <f t="shared" si="215"/>
        <v>44176</v>
      </c>
      <c r="F280" s="11">
        <v>8470</v>
      </c>
      <c r="J280" s="11">
        <f t="shared" si="216"/>
        <v>8470</v>
      </c>
      <c r="K280" s="3">
        <v>3075</v>
      </c>
      <c r="L280" s="2">
        <f t="shared" si="201"/>
        <v>3075</v>
      </c>
      <c r="N280" s="2">
        <f t="shared" ref="N280:N296" si="217">SUM(F274:F280)</f>
        <v>49963</v>
      </c>
      <c r="O280" s="11">
        <f t="shared" si="187"/>
        <v>49963</v>
      </c>
      <c r="P280" s="2">
        <f t="shared" ref="P280:P296" si="218">SUM(K274:K280)</f>
        <v>19375</v>
      </c>
      <c r="R280" s="2">
        <f t="shared" si="202"/>
        <v>38.778696235214063</v>
      </c>
      <c r="S280" s="3">
        <f t="shared" si="188"/>
        <v>38.778696235214063</v>
      </c>
      <c r="T280" s="3">
        <v>174568</v>
      </c>
      <c r="U280" s="3">
        <v>7084</v>
      </c>
      <c r="V280" s="3">
        <v>542</v>
      </c>
      <c r="W280" s="3">
        <f t="shared" si="120"/>
        <v>6542</v>
      </c>
      <c r="X280" s="3">
        <v>122</v>
      </c>
      <c r="Y280" s="2">
        <f t="shared" si="214"/>
        <v>37940</v>
      </c>
      <c r="Z280" s="2">
        <f t="shared" si="203"/>
        <v>1876</v>
      </c>
      <c r="AA280" s="19">
        <f t="shared" si="204"/>
        <v>4.9446494464944655</v>
      </c>
      <c r="AB280" s="3">
        <v>5405</v>
      </c>
      <c r="AC280" s="3">
        <v>3154</v>
      </c>
      <c r="AD280" s="2">
        <f t="shared" si="205"/>
        <v>30357</v>
      </c>
      <c r="AE280" s="2">
        <f t="shared" si="206"/>
        <v>32233</v>
      </c>
      <c r="AF280" s="2">
        <f t="shared" si="207"/>
        <v>5.8201222349765764</v>
      </c>
      <c r="AG280" s="2">
        <f t="shared" si="208"/>
        <v>1.2497941166781961</v>
      </c>
      <c r="AH280" s="3">
        <v>75232</v>
      </c>
      <c r="AI280" s="3">
        <f t="shared" si="170"/>
        <v>93931</v>
      </c>
      <c r="AJ280" s="3">
        <v>174</v>
      </c>
      <c r="AL280" s="3">
        <f t="shared" si="171"/>
        <v>86847</v>
      </c>
      <c r="AM280" s="3">
        <f t="shared" si="172"/>
        <v>3.0962146556069841</v>
      </c>
      <c r="AN280" s="3">
        <f t="shared" si="173"/>
        <v>7.541706146000787</v>
      </c>
      <c r="AO280" s="3">
        <f t="shared" si="169"/>
        <v>7.6510446075663472</v>
      </c>
      <c r="AP280" s="3">
        <f t="shared" si="174"/>
        <v>0.57701930140209301</v>
      </c>
      <c r="AQ280" s="3">
        <f t="shared" si="175"/>
        <v>6.9646868445986945</v>
      </c>
      <c r="AR280" s="19">
        <f t="shared" si="209"/>
        <v>545.78289924364333</v>
      </c>
      <c r="AS280" s="22">
        <f t="shared" si="213"/>
        <v>26.987051106512254</v>
      </c>
      <c r="AT280" s="19">
        <f t="shared" si="210"/>
        <v>718.73882432551795</v>
      </c>
      <c r="AU280" s="22">
        <f t="shared" si="189"/>
        <v>718.73882432551795</v>
      </c>
      <c r="AV280" s="2"/>
      <c r="AW280" s="70"/>
      <c r="AX280" s="70"/>
      <c r="BE280" s="6">
        <f t="shared" si="166"/>
        <v>44176</v>
      </c>
      <c r="BF280" s="2">
        <f t="shared" si="211"/>
        <v>174568</v>
      </c>
      <c r="BG280" s="2">
        <f t="shared" si="212"/>
        <v>5405</v>
      </c>
    </row>
    <row r="281" spans="1:59" x14ac:dyDescent="0.25">
      <c r="B281" s="3">
        <v>12</v>
      </c>
      <c r="C281" s="3">
        <v>12</v>
      </c>
      <c r="D281" s="3">
        <v>280</v>
      </c>
      <c r="E281" s="94">
        <f t="shared" si="215"/>
        <v>44177</v>
      </c>
      <c r="F281" s="11">
        <v>8587</v>
      </c>
      <c r="J281" s="11">
        <f t="shared" si="216"/>
        <v>8587</v>
      </c>
      <c r="K281" s="3">
        <v>3097</v>
      </c>
      <c r="L281" s="2">
        <f t="shared" si="201"/>
        <v>3097</v>
      </c>
      <c r="N281" s="2">
        <f t="shared" si="217"/>
        <v>49020</v>
      </c>
      <c r="O281" s="11">
        <f t="shared" ref="O281:O296" si="219">SUM(J275:J281)</f>
        <v>49020</v>
      </c>
      <c r="P281" s="2">
        <f t="shared" si="218"/>
        <v>18858</v>
      </c>
      <c r="R281" s="2">
        <f t="shared" si="202"/>
        <v>38.470012239902083</v>
      </c>
      <c r="S281" s="3">
        <f t="shared" ref="S281:S296" si="220">(P281/O281)*100</f>
        <v>38.470012239902083</v>
      </c>
      <c r="T281" s="3">
        <v>177665</v>
      </c>
      <c r="U281" s="3">
        <v>7151</v>
      </c>
      <c r="V281" s="3">
        <v>588</v>
      </c>
      <c r="W281" s="3">
        <f t="shared" si="120"/>
        <v>6563</v>
      </c>
      <c r="X281" s="3">
        <v>157</v>
      </c>
      <c r="Y281" s="2">
        <f t="shared" si="214"/>
        <v>37710</v>
      </c>
      <c r="Z281" s="2">
        <f t="shared" si="203"/>
        <v>1882</v>
      </c>
      <c r="AA281" s="19">
        <f t="shared" si="204"/>
        <v>4.9907186422699548</v>
      </c>
      <c r="AB281" s="3">
        <v>5562</v>
      </c>
      <c r="AC281" s="3">
        <v>4290</v>
      </c>
      <c r="AD281" s="2">
        <f t="shared" si="205"/>
        <v>32782</v>
      </c>
      <c r="AE281" s="2">
        <f t="shared" si="206"/>
        <v>34664</v>
      </c>
      <c r="AF281" s="2">
        <f t="shared" si="207"/>
        <v>5.4292637895222704</v>
      </c>
      <c r="AG281" s="2">
        <f t="shared" si="208"/>
        <v>1.1503263986333965</v>
      </c>
      <c r="AH281" s="3">
        <v>79522</v>
      </c>
      <c r="AI281" s="3">
        <f t="shared" si="170"/>
        <v>92581</v>
      </c>
      <c r="AJ281" s="3">
        <v>125</v>
      </c>
      <c r="AL281" s="3">
        <f t="shared" si="171"/>
        <v>85430</v>
      </c>
      <c r="AM281" s="3">
        <f t="shared" si="172"/>
        <v>3.1306109813412886</v>
      </c>
      <c r="AN281" s="3">
        <f t="shared" si="173"/>
        <v>7.7240470506907464</v>
      </c>
      <c r="AO281" s="3">
        <f t="shared" si="169"/>
        <v>8.2226262061250175</v>
      </c>
      <c r="AP281" s="3">
        <f t="shared" si="174"/>
        <v>0.63511951696352387</v>
      </c>
      <c r="AQ281" s="3">
        <f t="shared" si="175"/>
        <v>7.0889275337272224</v>
      </c>
      <c r="AR281" s="19">
        <f t="shared" si="209"/>
        <v>542.47425225297286</v>
      </c>
      <c r="AS281" s="22">
        <f t="shared" si="213"/>
        <v>27.073363636703654</v>
      </c>
      <c r="AT281" s="19">
        <f t="shared" si="210"/>
        <v>705.17337166376899</v>
      </c>
      <c r="AU281" s="22">
        <f t="shared" ref="AU281:AU296" si="221">(O281/6951482)*100000</f>
        <v>705.17337166376899</v>
      </c>
      <c r="AV281" s="2"/>
      <c r="AW281" s="70"/>
      <c r="AX281" s="70"/>
      <c r="BE281" s="6">
        <f t="shared" si="166"/>
        <v>44177</v>
      </c>
      <c r="BF281" s="2">
        <f t="shared" si="211"/>
        <v>177665</v>
      </c>
      <c r="BG281" s="2">
        <f t="shared" si="212"/>
        <v>5562</v>
      </c>
    </row>
    <row r="282" spans="1:59" s="46" customFormat="1" x14ac:dyDescent="0.25">
      <c r="A282" s="89" t="s">
        <v>85</v>
      </c>
      <c r="B282" s="46">
        <v>12</v>
      </c>
      <c r="C282" s="46">
        <v>13</v>
      </c>
      <c r="D282" s="46">
        <v>281</v>
      </c>
      <c r="E282" s="93">
        <f t="shared" si="215"/>
        <v>44178</v>
      </c>
      <c r="F282" s="51">
        <v>4407</v>
      </c>
      <c r="G282" s="51"/>
      <c r="H282" s="51"/>
      <c r="I282" s="51"/>
      <c r="J282" s="51">
        <f t="shared" si="216"/>
        <v>4407</v>
      </c>
      <c r="K282" s="46">
        <v>1287</v>
      </c>
      <c r="L282" s="36">
        <f t="shared" si="201"/>
        <v>1287</v>
      </c>
      <c r="M282" s="46">
        <v>18108</v>
      </c>
      <c r="N282" s="36">
        <f t="shared" si="217"/>
        <v>47441</v>
      </c>
      <c r="O282" s="51">
        <f t="shared" si="219"/>
        <v>47441</v>
      </c>
      <c r="P282" s="36">
        <f t="shared" si="218"/>
        <v>18108</v>
      </c>
      <c r="Q282" s="46">
        <v>897</v>
      </c>
      <c r="R282" s="36">
        <f t="shared" si="202"/>
        <v>38.169515819649668</v>
      </c>
      <c r="S282" s="46">
        <f t="shared" si="220"/>
        <v>38.169515819649668</v>
      </c>
      <c r="T282" s="46">
        <v>178952</v>
      </c>
      <c r="U282" s="46">
        <v>7224</v>
      </c>
      <c r="V282" s="46">
        <v>595</v>
      </c>
      <c r="W282" s="46">
        <f t="shared" si="120"/>
        <v>6629</v>
      </c>
      <c r="X282" s="46">
        <v>64</v>
      </c>
      <c r="Y282" s="36">
        <f t="shared" si="214"/>
        <v>37205</v>
      </c>
      <c r="Z282" s="36">
        <f t="shared" si="203"/>
        <v>1877</v>
      </c>
      <c r="AA282" s="39">
        <f t="shared" si="204"/>
        <v>5.04502083053353</v>
      </c>
      <c r="AB282" s="46">
        <v>5626</v>
      </c>
      <c r="AC282" s="46">
        <v>2235</v>
      </c>
      <c r="AD282" s="36">
        <f t="shared" si="205"/>
        <v>33978</v>
      </c>
      <c r="AE282" s="36">
        <f t="shared" si="206"/>
        <v>35855</v>
      </c>
      <c r="AF282" s="36">
        <f t="shared" si="207"/>
        <v>5.2349742016455165</v>
      </c>
      <c r="AG282" s="36">
        <f t="shared" si="208"/>
        <v>1.0949732179645653</v>
      </c>
      <c r="AH282" s="46">
        <v>81757</v>
      </c>
      <c r="AI282" s="46">
        <f t="shared" si="170"/>
        <v>91569</v>
      </c>
      <c r="AJ282" s="46">
        <v>71</v>
      </c>
      <c r="AL282" s="46">
        <f t="shared" si="171"/>
        <v>84345</v>
      </c>
      <c r="AM282" s="46">
        <f t="shared" si="172"/>
        <v>3.1438598059814922</v>
      </c>
      <c r="AN282" s="46">
        <f t="shared" si="173"/>
        <v>7.8891327851128654</v>
      </c>
      <c r="AO282" s="46">
        <f t="shared" si="169"/>
        <v>8.2364341085271313</v>
      </c>
      <c r="AP282" s="46">
        <f t="shared" si="174"/>
        <v>0.6497832235800326</v>
      </c>
      <c r="AQ282" s="46">
        <f t="shared" si="175"/>
        <v>7.2393495615328334</v>
      </c>
      <c r="AR282" s="39">
        <f t="shared" si="209"/>
        <v>535.20961429519639</v>
      </c>
      <c r="AS282" s="41">
        <f t="shared" si="213"/>
        <v>27.001436528210817</v>
      </c>
      <c r="AT282" s="39">
        <f t="shared" si="210"/>
        <v>682.4587908017312</v>
      </c>
      <c r="AU282" s="41">
        <f t="shared" si="221"/>
        <v>682.4587908017312</v>
      </c>
      <c r="AV282" s="36"/>
      <c r="AW282" s="71"/>
      <c r="AX282" s="71"/>
      <c r="BA282" s="51"/>
      <c r="BD282" s="51"/>
      <c r="BE282" s="50">
        <f t="shared" si="166"/>
        <v>44178</v>
      </c>
      <c r="BF282" s="36">
        <f t="shared" si="211"/>
        <v>178952</v>
      </c>
      <c r="BG282" s="36">
        <f t="shared" si="212"/>
        <v>5626</v>
      </c>
    </row>
    <row r="283" spans="1:59" x14ac:dyDescent="0.25">
      <c r="B283" s="3">
        <v>12</v>
      </c>
      <c r="C283" s="3">
        <v>14</v>
      </c>
      <c r="D283" s="3">
        <v>282</v>
      </c>
      <c r="E283" s="94">
        <f t="shared" si="215"/>
        <v>44179</v>
      </c>
      <c r="F283" s="11">
        <v>1634</v>
      </c>
      <c r="J283" s="11">
        <f t="shared" si="216"/>
        <v>1634</v>
      </c>
      <c r="K283" s="3">
        <v>497</v>
      </c>
      <c r="L283" s="2">
        <f t="shared" ref="L283:L296" si="222">T283-T282</f>
        <v>497</v>
      </c>
      <c r="N283" s="2">
        <f t="shared" si="217"/>
        <v>47651</v>
      </c>
      <c r="O283" s="11">
        <f t="shared" si="219"/>
        <v>47651</v>
      </c>
      <c r="P283" s="2">
        <f t="shared" si="218"/>
        <v>18028</v>
      </c>
      <c r="R283" s="2">
        <f t="shared" ref="R283:R296" si="223">(P283/N283)*100</f>
        <v>37.833413779354053</v>
      </c>
      <c r="S283" s="3">
        <f t="shared" si="220"/>
        <v>37.833413779354053</v>
      </c>
      <c r="T283" s="3">
        <v>179449</v>
      </c>
      <c r="U283" s="3">
        <v>7244</v>
      </c>
      <c r="V283" s="3">
        <v>590</v>
      </c>
      <c r="W283" s="3">
        <f t="shared" si="120"/>
        <v>6654</v>
      </c>
      <c r="X283" s="3">
        <v>62</v>
      </c>
      <c r="Y283" s="2">
        <f t="shared" si="214"/>
        <v>36963</v>
      </c>
      <c r="Z283" s="2">
        <f t="shared" ref="Z283:Z296" si="224">SUM(X270:X283)</f>
        <v>1874</v>
      </c>
      <c r="AA283" s="19">
        <f t="shared" ref="AA283:AA296" si="225">(Z283/Y283)*100</f>
        <v>5.0699347996645292</v>
      </c>
      <c r="AB283" s="3">
        <v>5688</v>
      </c>
      <c r="AC283" s="3">
        <v>1963</v>
      </c>
      <c r="AD283" s="2">
        <f t="shared" ref="AD283:AD296" si="226">SUM(AC270:AC283)</f>
        <v>35126</v>
      </c>
      <c r="AE283" s="2">
        <f t="shared" ref="AE283:AE296" si="227">AD283+Z283</f>
        <v>37000</v>
      </c>
      <c r="AF283" s="2">
        <f t="shared" ref="AF283:AF296" si="228">(Z283/AE283)*100</f>
        <v>5.0648648648648642</v>
      </c>
      <c r="AG283" s="2">
        <f t="shared" ref="AG283:AG296" si="229">Y283/AD283</f>
        <v>1.0522974434891534</v>
      </c>
      <c r="AH283" s="3">
        <v>83720</v>
      </c>
      <c r="AI283" s="3">
        <f t="shared" si="170"/>
        <v>90041</v>
      </c>
      <c r="AJ283" s="3">
        <v>38</v>
      </c>
      <c r="AL283" s="3">
        <f t="shared" si="171"/>
        <v>82797</v>
      </c>
      <c r="AM283" s="3">
        <f t="shared" si="172"/>
        <v>3.1697028124982589</v>
      </c>
      <c r="AN283" s="3">
        <f t="shared" si="173"/>
        <v>8.0452238424717635</v>
      </c>
      <c r="AO283" s="3">
        <f t="shared" si="169"/>
        <v>8.1446714522363344</v>
      </c>
      <c r="AP283" s="3">
        <f t="shared" si="174"/>
        <v>0.6552570495663087</v>
      </c>
      <c r="AQ283" s="3">
        <f t="shared" si="175"/>
        <v>7.3899667929054544</v>
      </c>
      <c r="AR283" s="19">
        <f t="shared" ref="AR283:AR296" si="230">(Y283/6951482)*100000</f>
        <v>531.72834224414305</v>
      </c>
      <c r="AS283" s="22">
        <f t="shared" si="213"/>
        <v>26.958280263115121</v>
      </c>
      <c r="AT283" s="19">
        <f t="shared" ref="AT283:AT296" si="231">(N283/6951482)*100000</f>
        <v>685.4797293584304</v>
      </c>
      <c r="AU283" s="22">
        <f t="shared" si="221"/>
        <v>685.4797293584304</v>
      </c>
      <c r="AV283" s="2"/>
      <c r="AW283" s="70"/>
      <c r="AX283" s="70"/>
      <c r="BE283" s="6">
        <f t="shared" si="166"/>
        <v>44179</v>
      </c>
      <c r="BF283" s="2">
        <f t="shared" si="211"/>
        <v>179449</v>
      </c>
      <c r="BG283" s="2">
        <f t="shared" si="212"/>
        <v>5688</v>
      </c>
    </row>
    <row r="284" spans="1:59" x14ac:dyDescent="0.25">
      <c r="B284" s="3">
        <v>12</v>
      </c>
      <c r="C284" s="3">
        <v>15</v>
      </c>
      <c r="D284" s="3">
        <v>283</v>
      </c>
      <c r="E284" s="94">
        <f t="shared" si="215"/>
        <v>44180</v>
      </c>
      <c r="F284" s="11">
        <v>5298</v>
      </c>
      <c r="J284" s="11">
        <f t="shared" si="216"/>
        <v>5298</v>
      </c>
      <c r="K284" s="3">
        <v>2095</v>
      </c>
      <c r="L284" s="2">
        <f t="shared" si="222"/>
        <v>2095</v>
      </c>
      <c r="N284" s="2">
        <f t="shared" si="217"/>
        <v>46689</v>
      </c>
      <c r="O284" s="11">
        <f t="shared" si="219"/>
        <v>46689</v>
      </c>
      <c r="P284" s="2">
        <f t="shared" si="218"/>
        <v>17359</v>
      </c>
      <c r="R284" s="2">
        <f t="shared" si="223"/>
        <v>37.180063826597269</v>
      </c>
      <c r="S284" s="3">
        <f t="shared" si="220"/>
        <v>37.180063826597269</v>
      </c>
      <c r="T284" s="3">
        <v>181544</v>
      </c>
      <c r="U284" s="3">
        <v>7045</v>
      </c>
      <c r="V284" s="3">
        <v>580</v>
      </c>
      <c r="W284" s="3">
        <f t="shared" si="120"/>
        <v>6465</v>
      </c>
      <c r="X284" s="3">
        <v>150</v>
      </c>
      <c r="Y284" s="2">
        <f t="shared" si="214"/>
        <v>36244</v>
      </c>
      <c r="Z284" s="2">
        <f t="shared" si="224"/>
        <v>1803</v>
      </c>
      <c r="AA284" s="19">
        <f t="shared" si="225"/>
        <v>4.9746164882463306</v>
      </c>
      <c r="AB284" s="3">
        <v>5838</v>
      </c>
      <c r="AC284" s="3">
        <v>1858</v>
      </c>
      <c r="AD284" s="2">
        <f t="shared" si="226"/>
        <v>35013</v>
      </c>
      <c r="AE284" s="2">
        <f t="shared" si="227"/>
        <v>36816</v>
      </c>
      <c r="AF284" s="2">
        <f t="shared" si="228"/>
        <v>4.8973272490221635</v>
      </c>
      <c r="AG284" s="2">
        <f t="shared" si="229"/>
        <v>1.0351583697483793</v>
      </c>
      <c r="AH284" s="3">
        <v>85578</v>
      </c>
      <c r="AI284" s="3">
        <f t="shared" si="170"/>
        <v>90128</v>
      </c>
      <c r="AJ284" s="3">
        <v>66</v>
      </c>
      <c r="AL284" s="3">
        <f t="shared" si="171"/>
        <v>83083</v>
      </c>
      <c r="AM284" s="3">
        <f t="shared" si="172"/>
        <v>3.2157493500198302</v>
      </c>
      <c r="AN284" s="3">
        <f t="shared" si="173"/>
        <v>7.816660749156755</v>
      </c>
      <c r="AO284" s="3">
        <f t="shared" si="169"/>
        <v>8.2327892122072388</v>
      </c>
      <c r="AP284" s="3">
        <f t="shared" si="174"/>
        <v>0.64352920291141491</v>
      </c>
      <c r="AQ284" s="3">
        <f t="shared" si="175"/>
        <v>7.1731315462453402</v>
      </c>
      <c r="AR284" s="19">
        <f t="shared" si="230"/>
        <v>521.38522404287312</v>
      </c>
      <c r="AS284" s="22">
        <f t="shared" si="213"/>
        <v>25.936915322516843</v>
      </c>
      <c r="AT284" s="19">
        <f t="shared" si="231"/>
        <v>671.6409536844086</v>
      </c>
      <c r="AU284" s="22">
        <f t="shared" si="221"/>
        <v>671.6409536844086</v>
      </c>
      <c r="AV284" s="2"/>
      <c r="AW284" s="70"/>
      <c r="AX284" s="70"/>
      <c r="BE284" s="6">
        <f t="shared" si="166"/>
        <v>44180</v>
      </c>
      <c r="BF284" s="2">
        <f t="shared" si="211"/>
        <v>181544</v>
      </c>
      <c r="BG284" s="2">
        <f t="shared" si="212"/>
        <v>5838</v>
      </c>
    </row>
    <row r="285" spans="1:59" x14ac:dyDescent="0.25">
      <c r="B285" s="3">
        <v>12</v>
      </c>
      <c r="C285" s="3">
        <v>16</v>
      </c>
      <c r="D285" s="3">
        <v>284</v>
      </c>
      <c r="E285" s="94">
        <f t="shared" si="215"/>
        <v>44181</v>
      </c>
      <c r="F285" s="11">
        <v>7737</v>
      </c>
      <c r="J285" s="11">
        <f t="shared" si="216"/>
        <v>7737</v>
      </c>
      <c r="K285" s="3">
        <v>2743</v>
      </c>
      <c r="L285" s="2">
        <f t="shared" si="222"/>
        <v>2743</v>
      </c>
      <c r="N285" s="2">
        <f t="shared" si="217"/>
        <v>44711</v>
      </c>
      <c r="O285" s="11">
        <f t="shared" si="219"/>
        <v>44711</v>
      </c>
      <c r="P285" s="2">
        <f t="shared" si="218"/>
        <v>16122</v>
      </c>
      <c r="R285" s="2">
        <f t="shared" si="223"/>
        <v>36.058240701393395</v>
      </c>
      <c r="S285" s="3">
        <f t="shared" si="220"/>
        <v>36.058240701393395</v>
      </c>
      <c r="T285" s="3">
        <v>184287</v>
      </c>
      <c r="U285" s="3">
        <v>6997</v>
      </c>
      <c r="V285" s="3">
        <v>582</v>
      </c>
      <c r="W285" s="3">
        <f t="shared" si="120"/>
        <v>6415</v>
      </c>
      <c r="X285" s="3">
        <v>167</v>
      </c>
      <c r="Y285" s="2">
        <f t="shared" si="214"/>
        <v>35512</v>
      </c>
      <c r="Z285" s="2">
        <f t="shared" si="224"/>
        <v>1817</v>
      </c>
      <c r="AA285" s="19">
        <f t="shared" si="225"/>
        <v>5.1165803108808294</v>
      </c>
      <c r="AB285" s="3">
        <v>6005</v>
      </c>
      <c r="AC285" s="3">
        <v>2357</v>
      </c>
      <c r="AD285" s="2">
        <f t="shared" si="226"/>
        <v>34935</v>
      </c>
      <c r="AE285" s="2">
        <f t="shared" si="227"/>
        <v>36752</v>
      </c>
      <c r="AF285" s="2">
        <f t="shared" si="228"/>
        <v>4.9439486286460603</v>
      </c>
      <c r="AG285" s="2">
        <f t="shared" si="229"/>
        <v>1.0165163875769285</v>
      </c>
      <c r="AH285" s="3">
        <v>87935</v>
      </c>
      <c r="AI285" s="3">
        <f t="shared" si="170"/>
        <v>90347</v>
      </c>
      <c r="AJ285" s="3">
        <v>140</v>
      </c>
      <c r="AL285" s="3">
        <f t="shared" si="171"/>
        <v>83350</v>
      </c>
      <c r="AM285" s="3">
        <f t="shared" si="172"/>
        <v>3.2585043980313317</v>
      </c>
      <c r="AN285" s="3">
        <f t="shared" si="173"/>
        <v>7.7445847676181829</v>
      </c>
      <c r="AO285" s="3">
        <f t="shared" si="169"/>
        <v>8.3178505073602977</v>
      </c>
      <c r="AP285" s="3">
        <f t="shared" si="174"/>
        <v>0.64418298338627733</v>
      </c>
      <c r="AQ285" s="3">
        <f t="shared" si="175"/>
        <v>7.1004017842319067</v>
      </c>
      <c r="AR285" s="19">
        <f t="shared" si="230"/>
        <v>510.8550953595219</v>
      </c>
      <c r="AS285" s="22">
        <f t="shared" si="213"/>
        <v>26.138311226296782</v>
      </c>
      <c r="AT285" s="19">
        <f t="shared" si="231"/>
        <v>643.18658956464242</v>
      </c>
      <c r="AU285" s="22">
        <f t="shared" si="221"/>
        <v>643.18658956464242</v>
      </c>
      <c r="AV285" s="2"/>
      <c r="AW285" s="70"/>
      <c r="AX285" s="70"/>
      <c r="BE285" s="6">
        <f t="shared" si="166"/>
        <v>44181</v>
      </c>
      <c r="BF285" s="2">
        <f t="shared" si="211"/>
        <v>184287</v>
      </c>
      <c r="BG285" s="2">
        <f t="shared" si="212"/>
        <v>6005</v>
      </c>
    </row>
    <row r="286" spans="1:59" x14ac:dyDescent="0.25">
      <c r="B286" s="3">
        <v>12</v>
      </c>
      <c r="C286" s="3">
        <v>17</v>
      </c>
      <c r="D286" s="3">
        <v>285</v>
      </c>
      <c r="E286" s="94">
        <f t="shared" si="215"/>
        <v>44182</v>
      </c>
      <c r="F286" s="11">
        <v>6113</v>
      </c>
      <c r="J286" s="11">
        <f t="shared" si="216"/>
        <v>6113</v>
      </c>
      <c r="K286" s="3">
        <v>1959</v>
      </c>
      <c r="L286" s="2">
        <f t="shared" si="222"/>
        <v>1959</v>
      </c>
      <c r="N286" s="2">
        <f t="shared" si="217"/>
        <v>42246</v>
      </c>
      <c r="O286" s="11">
        <f t="shared" si="219"/>
        <v>42246</v>
      </c>
      <c r="P286" s="2">
        <f t="shared" si="218"/>
        <v>14753</v>
      </c>
      <c r="R286" s="2">
        <f t="shared" si="223"/>
        <v>34.921649386924209</v>
      </c>
      <c r="S286" s="3">
        <f t="shared" si="220"/>
        <v>34.921649386924209</v>
      </c>
      <c r="T286" s="3">
        <v>186246</v>
      </c>
      <c r="U286" s="3">
        <v>7034</v>
      </c>
      <c r="V286" s="3">
        <v>570</v>
      </c>
      <c r="W286" s="3">
        <f t="shared" si="120"/>
        <v>6464</v>
      </c>
      <c r="X286" s="3">
        <v>191</v>
      </c>
      <c r="Y286" s="2">
        <f t="shared" si="214"/>
        <v>34333</v>
      </c>
      <c r="Z286" s="2">
        <f t="shared" si="224"/>
        <v>1849</v>
      </c>
      <c r="AA286" s="19">
        <f t="shared" si="225"/>
        <v>5.3854891795065978</v>
      </c>
      <c r="AB286" s="3">
        <v>6196</v>
      </c>
      <c r="AC286" s="3">
        <v>2575</v>
      </c>
      <c r="AD286" s="2">
        <f t="shared" si="226"/>
        <v>35304</v>
      </c>
      <c r="AE286" s="2">
        <f t="shared" si="227"/>
        <v>37153</v>
      </c>
      <c r="AF286" s="2">
        <f t="shared" si="228"/>
        <v>4.9767178962667886</v>
      </c>
      <c r="AG286" s="2">
        <f t="shared" si="229"/>
        <v>0.97249603444368915</v>
      </c>
      <c r="AH286" s="3">
        <v>90510</v>
      </c>
      <c r="AI286" s="3">
        <f t="shared" si="170"/>
        <v>89540</v>
      </c>
      <c r="AJ286" s="3">
        <v>119</v>
      </c>
      <c r="AL286" s="3">
        <f t="shared" si="171"/>
        <v>82506</v>
      </c>
      <c r="AM286" s="3">
        <f t="shared" si="172"/>
        <v>3.3267828570814943</v>
      </c>
      <c r="AN286" s="3">
        <f t="shared" si="173"/>
        <v>7.8557069466160385</v>
      </c>
      <c r="AO286" s="3">
        <f t="shared" si="169"/>
        <v>8.1034972988342329</v>
      </c>
      <c r="AP286" s="3">
        <f t="shared" si="174"/>
        <v>0.6365870002233639</v>
      </c>
      <c r="AQ286" s="3">
        <f t="shared" si="175"/>
        <v>7.2191199463926745</v>
      </c>
      <c r="AR286" s="19">
        <f t="shared" si="230"/>
        <v>493.89468317691109</v>
      </c>
      <c r="AS286" s="22">
        <f t="shared" si="213"/>
        <v>26.598644720650935</v>
      </c>
      <c r="AT286" s="19">
        <f t="shared" si="231"/>
        <v>607.72652507767407</v>
      </c>
      <c r="AU286" s="22">
        <f t="shared" si="221"/>
        <v>607.72652507767407</v>
      </c>
      <c r="AV286" s="2"/>
      <c r="AW286" s="70"/>
      <c r="AX286" s="70"/>
      <c r="BE286" s="6">
        <f t="shared" si="166"/>
        <v>44182</v>
      </c>
      <c r="BF286" s="2">
        <f t="shared" si="211"/>
        <v>186246</v>
      </c>
      <c r="BG286" s="2">
        <f t="shared" si="212"/>
        <v>6196</v>
      </c>
    </row>
    <row r="287" spans="1:59" x14ac:dyDescent="0.25">
      <c r="B287" s="3">
        <v>12</v>
      </c>
      <c r="C287" s="3">
        <v>18</v>
      </c>
      <c r="D287" s="3">
        <v>286</v>
      </c>
      <c r="E287" s="94">
        <f t="shared" si="215"/>
        <v>44183</v>
      </c>
      <c r="F287" s="11">
        <v>6825</v>
      </c>
      <c r="J287" s="11">
        <f t="shared" si="216"/>
        <v>6825</v>
      </c>
      <c r="K287" s="3">
        <v>2042</v>
      </c>
      <c r="L287" s="2">
        <f t="shared" si="222"/>
        <v>2042</v>
      </c>
      <c r="N287" s="2">
        <f t="shared" si="217"/>
        <v>40601</v>
      </c>
      <c r="O287" s="11">
        <f t="shared" si="219"/>
        <v>40601</v>
      </c>
      <c r="P287" s="2">
        <f t="shared" si="218"/>
        <v>13720</v>
      </c>
      <c r="R287" s="2">
        <f t="shared" si="223"/>
        <v>33.792271126326938</v>
      </c>
      <c r="S287" s="3">
        <f t="shared" si="220"/>
        <v>33.792271126326938</v>
      </c>
      <c r="T287" s="3">
        <v>188288</v>
      </c>
      <c r="U287" s="3">
        <v>6900</v>
      </c>
      <c r="V287" s="3">
        <v>567</v>
      </c>
      <c r="W287" s="3">
        <f t="shared" si="120"/>
        <v>6333</v>
      </c>
      <c r="X287" s="3">
        <v>143</v>
      </c>
      <c r="Y287" s="2">
        <f t="shared" si="214"/>
        <v>33095</v>
      </c>
      <c r="Z287" s="2">
        <f t="shared" si="224"/>
        <v>1836</v>
      </c>
      <c r="AA287" s="19">
        <f t="shared" si="225"/>
        <v>5.5476658105454</v>
      </c>
      <c r="AB287" s="3">
        <v>6339</v>
      </c>
      <c r="AC287" s="3">
        <v>3218</v>
      </c>
      <c r="AD287" s="2">
        <f t="shared" si="226"/>
        <v>36587</v>
      </c>
      <c r="AE287" s="2">
        <f t="shared" si="227"/>
        <v>38423</v>
      </c>
      <c r="AF287" s="2">
        <f t="shared" si="228"/>
        <v>4.7783879447206097</v>
      </c>
      <c r="AG287" s="2">
        <f t="shared" si="229"/>
        <v>0.90455626315357918</v>
      </c>
      <c r="AH287" s="3">
        <v>93728</v>
      </c>
      <c r="AI287" s="3">
        <f t="shared" si="170"/>
        <v>88221</v>
      </c>
      <c r="AJ287" s="3">
        <v>95</v>
      </c>
      <c r="AL287" s="3">
        <f t="shared" si="171"/>
        <v>81321</v>
      </c>
      <c r="AM287" s="3">
        <f t="shared" si="172"/>
        <v>3.3666510876954452</v>
      </c>
      <c r="AN287" s="3">
        <f t="shared" si="173"/>
        <v>7.8212670452613322</v>
      </c>
      <c r="AO287" s="3">
        <f t="shared" si="169"/>
        <v>8.2173913043478262</v>
      </c>
      <c r="AP287" s="3">
        <f t="shared" si="174"/>
        <v>0.6427041180671268</v>
      </c>
      <c r="AQ287" s="3">
        <f t="shared" si="175"/>
        <v>7.1785629271942053</v>
      </c>
      <c r="AR287" s="19">
        <f t="shared" si="230"/>
        <v>476.08553111408469</v>
      </c>
      <c r="AS287" s="22">
        <f t="shared" si="213"/>
        <v>26.411634238569558</v>
      </c>
      <c r="AT287" s="19">
        <f t="shared" si="231"/>
        <v>584.06250638353094</v>
      </c>
      <c r="AU287" s="22">
        <f t="shared" si="221"/>
        <v>584.06250638353094</v>
      </c>
      <c r="AV287" s="2"/>
      <c r="AW287" s="70"/>
      <c r="AX287" s="70"/>
      <c r="BE287" s="6">
        <f t="shared" si="166"/>
        <v>44183</v>
      </c>
      <c r="BF287" s="2">
        <f t="shared" si="211"/>
        <v>188288</v>
      </c>
      <c r="BG287" s="2">
        <f t="shared" si="212"/>
        <v>6339</v>
      </c>
    </row>
    <row r="288" spans="1:59" x14ac:dyDescent="0.25">
      <c r="B288" s="3">
        <v>12</v>
      </c>
      <c r="C288" s="3">
        <v>19</v>
      </c>
      <c r="D288" s="3">
        <v>287</v>
      </c>
      <c r="E288" s="94">
        <f t="shared" si="215"/>
        <v>44184</v>
      </c>
      <c r="F288" s="11">
        <v>6190</v>
      </c>
      <c r="J288" s="11">
        <f t="shared" si="216"/>
        <v>6190</v>
      </c>
      <c r="K288" s="3">
        <v>1739</v>
      </c>
      <c r="L288" s="2">
        <f t="shared" si="222"/>
        <v>1739</v>
      </c>
      <c r="N288" s="2">
        <f t="shared" si="217"/>
        <v>38204</v>
      </c>
      <c r="O288" s="11">
        <f t="shared" si="219"/>
        <v>38204</v>
      </c>
      <c r="P288" s="2">
        <f t="shared" si="218"/>
        <v>12362</v>
      </c>
      <c r="R288" s="2">
        <f t="shared" si="223"/>
        <v>32.357868286043342</v>
      </c>
      <c r="S288" s="3">
        <f t="shared" si="220"/>
        <v>32.357868286043342</v>
      </c>
      <c r="T288" s="3">
        <v>190027</v>
      </c>
      <c r="U288" s="3">
        <v>6535</v>
      </c>
      <c r="V288" s="3">
        <v>536</v>
      </c>
      <c r="W288" s="3">
        <f t="shared" si="120"/>
        <v>5999</v>
      </c>
      <c r="X288" s="3">
        <v>157</v>
      </c>
      <c r="Y288" s="2">
        <f t="shared" si="214"/>
        <v>31220</v>
      </c>
      <c r="Z288" s="2">
        <f t="shared" si="224"/>
        <v>1846</v>
      </c>
      <c r="AA288" s="19">
        <f t="shared" si="225"/>
        <v>5.9128763613068545</v>
      </c>
      <c r="AB288" s="3">
        <v>6496</v>
      </c>
      <c r="AC288" s="3">
        <v>2894</v>
      </c>
      <c r="AD288" s="2">
        <f t="shared" si="226"/>
        <v>36945</v>
      </c>
      <c r="AE288" s="2">
        <f t="shared" si="227"/>
        <v>38791</v>
      </c>
      <c r="AF288" s="2">
        <f t="shared" si="228"/>
        <v>4.7588358124307186</v>
      </c>
      <c r="AG288" s="2">
        <f t="shared" si="229"/>
        <v>0.84503992421166596</v>
      </c>
      <c r="AH288" s="3">
        <v>96622</v>
      </c>
      <c r="AI288" s="3">
        <f t="shared" si="170"/>
        <v>86909</v>
      </c>
      <c r="AJ288" s="3">
        <v>101</v>
      </c>
      <c r="AL288" s="3">
        <f t="shared" si="171"/>
        <v>80374</v>
      </c>
      <c r="AM288" s="3">
        <f t="shared" si="172"/>
        <v>3.4184615870376316</v>
      </c>
      <c r="AN288" s="3">
        <f t="shared" si="173"/>
        <v>7.519359329873776</v>
      </c>
      <c r="AO288" s="3">
        <f t="shared" si="169"/>
        <v>8.2019892884468248</v>
      </c>
      <c r="AP288" s="3">
        <f t="shared" si="174"/>
        <v>0.61673704679607411</v>
      </c>
      <c r="AQ288" s="3">
        <f t="shared" si="175"/>
        <v>6.9026222830777018</v>
      </c>
      <c r="AR288" s="19">
        <f t="shared" si="230"/>
        <v>449.1128654292711</v>
      </c>
      <c r="AS288" s="22">
        <f t="shared" si="213"/>
        <v>26.555488455555231</v>
      </c>
      <c r="AT288" s="19">
        <f t="shared" si="231"/>
        <v>549.58065057206511</v>
      </c>
      <c r="AU288" s="22">
        <f t="shared" si="221"/>
        <v>549.58065057206511</v>
      </c>
      <c r="AV288" s="2"/>
      <c r="AW288" s="70"/>
      <c r="AX288" s="70"/>
      <c r="BE288" s="6">
        <f t="shared" si="166"/>
        <v>44184</v>
      </c>
      <c r="BF288" s="2">
        <f t="shared" si="211"/>
        <v>190027</v>
      </c>
      <c r="BG288" s="2">
        <f t="shared" si="212"/>
        <v>6496</v>
      </c>
    </row>
    <row r="289" spans="1:59" s="46" customFormat="1" x14ac:dyDescent="0.25">
      <c r="A289" s="89" t="s">
        <v>86</v>
      </c>
      <c r="B289" s="46">
        <v>12</v>
      </c>
      <c r="C289" s="46">
        <v>20</v>
      </c>
      <c r="D289" s="46">
        <v>288</v>
      </c>
      <c r="E289" s="93">
        <f t="shared" si="215"/>
        <v>44185</v>
      </c>
      <c r="F289" s="51">
        <v>4213</v>
      </c>
      <c r="G289" s="51"/>
      <c r="H289" s="51"/>
      <c r="I289" s="51"/>
      <c r="J289" s="51">
        <f t="shared" si="216"/>
        <v>4213</v>
      </c>
      <c r="K289" s="46">
        <v>1002</v>
      </c>
      <c r="L289" s="36">
        <f t="shared" si="222"/>
        <v>1002</v>
      </c>
      <c r="M289" s="46">
        <v>12077</v>
      </c>
      <c r="N289" s="36">
        <f t="shared" si="217"/>
        <v>38010</v>
      </c>
      <c r="O289" s="51">
        <f t="shared" si="219"/>
        <v>38010</v>
      </c>
      <c r="P289" s="36">
        <f t="shared" si="218"/>
        <v>12077</v>
      </c>
      <c r="Q289" s="46">
        <v>925</v>
      </c>
      <c r="R289" s="36">
        <f t="shared" si="223"/>
        <v>31.773217574322548</v>
      </c>
      <c r="S289" s="46">
        <f t="shared" si="220"/>
        <v>31.773217574322548</v>
      </c>
      <c r="T289" s="46">
        <v>191029</v>
      </c>
      <c r="U289" s="46">
        <v>6640</v>
      </c>
      <c r="V289" s="46">
        <v>542</v>
      </c>
      <c r="W289" s="46">
        <f t="shared" si="120"/>
        <v>6098</v>
      </c>
      <c r="X289" s="46">
        <v>55</v>
      </c>
      <c r="Y289" s="36">
        <f t="shared" si="214"/>
        <v>30185</v>
      </c>
      <c r="Z289" s="36">
        <f t="shared" si="224"/>
        <v>1822</v>
      </c>
      <c r="AA289" s="39">
        <f t="shared" si="225"/>
        <v>6.0361106509855889</v>
      </c>
      <c r="AB289" s="46">
        <v>6551</v>
      </c>
      <c r="AC289" s="46">
        <v>1404</v>
      </c>
      <c r="AD289" s="36">
        <f t="shared" si="226"/>
        <v>37353</v>
      </c>
      <c r="AE289" s="36">
        <f t="shared" si="227"/>
        <v>39175</v>
      </c>
      <c r="AF289" s="36">
        <f t="shared" si="228"/>
        <v>4.6509253350350992</v>
      </c>
      <c r="AG289" s="36">
        <f t="shared" si="229"/>
        <v>0.80810108960458327</v>
      </c>
      <c r="AH289" s="46">
        <v>98026</v>
      </c>
      <c r="AI289" s="46">
        <f t="shared" si="170"/>
        <v>86452</v>
      </c>
      <c r="AJ289" s="46">
        <v>48</v>
      </c>
      <c r="AL289" s="46">
        <f t="shared" si="171"/>
        <v>79812</v>
      </c>
      <c r="AM289" s="46">
        <f t="shared" si="172"/>
        <v>3.4293222495013849</v>
      </c>
      <c r="AN289" s="46">
        <f t="shared" si="173"/>
        <v>7.6805626243464582</v>
      </c>
      <c r="AO289" s="46">
        <f t="shared" si="169"/>
        <v>8.1626506024096379</v>
      </c>
      <c r="AP289" s="46">
        <f t="shared" si="174"/>
        <v>0.6269374913246657</v>
      </c>
      <c r="AQ289" s="46">
        <f t="shared" si="175"/>
        <v>7.0536251330217929</v>
      </c>
      <c r="AR289" s="39">
        <f t="shared" si="230"/>
        <v>434.22395397125388</v>
      </c>
      <c r="AS289" s="41">
        <f t="shared" si="213"/>
        <v>26.210238334789619</v>
      </c>
      <c r="AT289" s="39">
        <f t="shared" si="231"/>
        <v>546.78987876254303</v>
      </c>
      <c r="AU289" s="41">
        <f t="shared" si="221"/>
        <v>546.78987876254303</v>
      </c>
      <c r="AV289" s="36"/>
      <c r="AW289" s="71"/>
      <c r="AX289" s="71"/>
      <c r="BA289" s="51"/>
      <c r="BD289" s="51"/>
      <c r="BE289" s="50">
        <f t="shared" si="166"/>
        <v>44185</v>
      </c>
      <c r="BF289" s="36">
        <f t="shared" si="211"/>
        <v>191029</v>
      </c>
      <c r="BG289" s="36">
        <f t="shared" si="212"/>
        <v>6551</v>
      </c>
    </row>
    <row r="290" spans="1:59" x14ac:dyDescent="0.25">
      <c r="B290" s="3">
        <v>12</v>
      </c>
      <c r="C290" s="3">
        <v>21</v>
      </c>
      <c r="D290" s="3">
        <v>289</v>
      </c>
      <c r="E290" s="94">
        <f t="shared" si="215"/>
        <v>44186</v>
      </c>
      <c r="F290" s="11">
        <v>790</v>
      </c>
      <c r="J290" s="11">
        <f t="shared" si="216"/>
        <v>790</v>
      </c>
      <c r="K290" s="3">
        <v>166</v>
      </c>
      <c r="L290" s="2">
        <f t="shared" si="222"/>
        <v>166</v>
      </c>
      <c r="N290" s="2">
        <f t="shared" si="217"/>
        <v>37166</v>
      </c>
      <c r="O290" s="11">
        <f t="shared" si="219"/>
        <v>37166</v>
      </c>
      <c r="P290" s="2">
        <f t="shared" si="218"/>
        <v>11746</v>
      </c>
      <c r="R290" s="2">
        <f t="shared" si="223"/>
        <v>31.6041543346069</v>
      </c>
      <c r="S290" s="3">
        <f t="shared" si="220"/>
        <v>31.6041543346069</v>
      </c>
      <c r="T290" s="3">
        <v>191195</v>
      </c>
      <c r="U290" s="3">
        <v>6624</v>
      </c>
      <c r="V290" s="3">
        <v>536</v>
      </c>
      <c r="W290" s="3">
        <f t="shared" si="120"/>
        <v>6088</v>
      </c>
      <c r="X290" s="3">
        <v>58</v>
      </c>
      <c r="Y290" s="2">
        <f t="shared" si="214"/>
        <v>29774</v>
      </c>
      <c r="Z290" s="2">
        <f t="shared" si="224"/>
        <v>1812</v>
      </c>
      <c r="AA290" s="19">
        <f t="shared" si="225"/>
        <v>6.0858467118962851</v>
      </c>
      <c r="AB290" s="3">
        <v>6609</v>
      </c>
      <c r="AC290" s="3">
        <v>1732</v>
      </c>
      <c r="AD290" s="2">
        <f t="shared" si="226"/>
        <v>37512</v>
      </c>
      <c r="AE290" s="2">
        <f t="shared" si="227"/>
        <v>39324</v>
      </c>
      <c r="AF290" s="2">
        <f t="shared" si="228"/>
        <v>4.6078730546231306</v>
      </c>
      <c r="AG290" s="2">
        <f t="shared" si="229"/>
        <v>0.79371934314352743</v>
      </c>
      <c r="AH290" s="3">
        <v>99758</v>
      </c>
      <c r="AI290" s="3">
        <f t="shared" si="170"/>
        <v>84828</v>
      </c>
      <c r="AJ290" s="3">
        <v>17</v>
      </c>
      <c r="AL290" s="3">
        <f t="shared" si="171"/>
        <v>78204</v>
      </c>
      <c r="AM290" s="3">
        <f t="shared" si="172"/>
        <v>3.4566803525196788</v>
      </c>
      <c r="AN290" s="3">
        <f t="shared" si="173"/>
        <v>7.8087423963785536</v>
      </c>
      <c r="AO290" s="3">
        <f t="shared" si="169"/>
        <v>8.0917874396135261</v>
      </c>
      <c r="AP290" s="3">
        <f t="shared" si="174"/>
        <v>0.6318668364219362</v>
      </c>
      <c r="AQ290" s="3">
        <f t="shared" si="175"/>
        <v>7.1768755599566179</v>
      </c>
      <c r="AR290" s="19">
        <f t="shared" si="230"/>
        <v>428.31154565314279</v>
      </c>
      <c r="AS290" s="22">
        <f t="shared" si="213"/>
        <v>26.066384117803945</v>
      </c>
      <c r="AT290" s="19">
        <f t="shared" si="231"/>
        <v>534.64858284895229</v>
      </c>
      <c r="AU290" s="22">
        <f t="shared" si="221"/>
        <v>534.64858284895229</v>
      </c>
      <c r="AV290" s="2"/>
      <c r="AW290" s="70"/>
      <c r="AX290" s="70"/>
      <c r="BE290" s="6">
        <f t="shared" si="166"/>
        <v>44186</v>
      </c>
      <c r="BF290" s="2">
        <f t="shared" si="211"/>
        <v>191195</v>
      </c>
      <c r="BG290" s="2">
        <f t="shared" si="212"/>
        <v>6609</v>
      </c>
    </row>
    <row r="291" spans="1:59" x14ac:dyDescent="0.25">
      <c r="B291" s="3">
        <v>12</v>
      </c>
      <c r="C291" s="3">
        <v>22</v>
      </c>
      <c r="D291" s="3">
        <v>290</v>
      </c>
      <c r="E291" s="94">
        <f t="shared" si="215"/>
        <v>44187</v>
      </c>
      <c r="F291" s="11">
        <v>4304</v>
      </c>
      <c r="J291" s="11">
        <f t="shared" si="216"/>
        <v>4304</v>
      </c>
      <c r="K291" s="3">
        <v>1277</v>
      </c>
      <c r="L291" s="2">
        <f t="shared" si="222"/>
        <v>1277</v>
      </c>
      <c r="N291" s="2">
        <f t="shared" si="217"/>
        <v>36172</v>
      </c>
      <c r="O291" s="11">
        <f t="shared" si="219"/>
        <v>36172</v>
      </c>
      <c r="P291" s="2">
        <f t="shared" si="218"/>
        <v>10928</v>
      </c>
      <c r="R291" s="2">
        <f t="shared" si="223"/>
        <v>30.211213093000111</v>
      </c>
      <c r="S291" s="3">
        <f t="shared" si="220"/>
        <v>30.211213093000111</v>
      </c>
      <c r="T291" s="3">
        <v>192472</v>
      </c>
      <c r="U291" s="3">
        <v>6287</v>
      </c>
      <c r="V291" s="3">
        <v>523</v>
      </c>
      <c r="W291" s="3">
        <f t="shared" si="120"/>
        <v>5764</v>
      </c>
      <c r="X291" s="3">
        <v>156</v>
      </c>
      <c r="Y291" s="2">
        <f t="shared" si="214"/>
        <v>28287</v>
      </c>
      <c r="Z291" s="2">
        <f t="shared" si="224"/>
        <v>1755</v>
      </c>
      <c r="AA291" s="19">
        <f t="shared" si="225"/>
        <v>6.2042634425707917</v>
      </c>
      <c r="AB291" s="3">
        <v>6765</v>
      </c>
      <c r="AC291" s="3">
        <v>2908</v>
      </c>
      <c r="AD291" s="2">
        <f t="shared" si="226"/>
        <v>37050</v>
      </c>
      <c r="AE291" s="2">
        <f t="shared" si="227"/>
        <v>38805</v>
      </c>
      <c r="AF291" s="2">
        <f t="shared" si="228"/>
        <v>4.5226130653266337</v>
      </c>
      <c r="AG291" s="2">
        <f t="shared" si="229"/>
        <v>0.76348178137651823</v>
      </c>
      <c r="AH291" s="3">
        <v>102666</v>
      </c>
      <c r="AI291" s="3">
        <f t="shared" si="170"/>
        <v>83041</v>
      </c>
      <c r="AJ291" s="3">
        <v>59</v>
      </c>
      <c r="AL291" s="3">
        <f t="shared" si="171"/>
        <v>76754</v>
      </c>
      <c r="AM291" s="3">
        <f t="shared" si="172"/>
        <v>3.5147969574795295</v>
      </c>
      <c r="AN291" s="3">
        <f t="shared" si="173"/>
        <v>7.5709589239050592</v>
      </c>
      <c r="AO291" s="3">
        <f t="shared" si="169"/>
        <v>8.3187529823445203</v>
      </c>
      <c r="AP291" s="3">
        <f t="shared" si="174"/>
        <v>0.62980937127443071</v>
      </c>
      <c r="AQ291" s="3">
        <f t="shared" si="175"/>
        <v>6.9411495526306277</v>
      </c>
      <c r="AR291" s="19">
        <f t="shared" si="230"/>
        <v>406.92042358737319</v>
      </c>
      <c r="AS291" s="22">
        <f t="shared" si="213"/>
        <v>25.246415080985606</v>
      </c>
      <c r="AT291" s="19">
        <f t="shared" si="231"/>
        <v>520.34947368057635</v>
      </c>
      <c r="AU291" s="22">
        <f t="shared" si="221"/>
        <v>520.34947368057635</v>
      </c>
      <c r="AV291" s="2"/>
      <c r="AW291" s="70"/>
      <c r="AX291" s="70"/>
      <c r="BE291" s="6">
        <f t="shared" si="166"/>
        <v>44187</v>
      </c>
      <c r="BF291" s="2">
        <f t="shared" si="211"/>
        <v>192472</v>
      </c>
      <c r="BG291" s="2">
        <f t="shared" si="212"/>
        <v>6765</v>
      </c>
    </row>
    <row r="292" spans="1:59" x14ac:dyDescent="0.25">
      <c r="B292" s="3">
        <v>12</v>
      </c>
      <c r="C292" s="3">
        <v>23</v>
      </c>
      <c r="D292" s="3">
        <v>291</v>
      </c>
      <c r="E292" s="94">
        <f t="shared" si="215"/>
        <v>44188</v>
      </c>
      <c r="F292" s="11">
        <v>6233</v>
      </c>
      <c r="J292" s="11">
        <f t="shared" si="216"/>
        <v>6233</v>
      </c>
      <c r="K292" s="3">
        <v>1799</v>
      </c>
      <c r="L292" s="2">
        <f t="shared" si="222"/>
        <v>1799</v>
      </c>
      <c r="N292" s="2">
        <f t="shared" si="217"/>
        <v>34668</v>
      </c>
      <c r="O292" s="11">
        <f t="shared" si="219"/>
        <v>34668</v>
      </c>
      <c r="P292" s="2">
        <f t="shared" si="218"/>
        <v>9984</v>
      </c>
      <c r="R292" s="2">
        <f t="shared" si="223"/>
        <v>28.798892350294221</v>
      </c>
      <c r="S292" s="3">
        <f t="shared" si="220"/>
        <v>28.798892350294221</v>
      </c>
      <c r="T292" s="3">
        <v>194271</v>
      </c>
      <c r="U292" s="3">
        <v>6123</v>
      </c>
      <c r="V292" s="3">
        <v>526</v>
      </c>
      <c r="W292" s="3">
        <f t="shared" si="120"/>
        <v>5597</v>
      </c>
      <c r="X292" s="3">
        <v>114</v>
      </c>
      <c r="Y292" s="2">
        <f t="shared" si="214"/>
        <v>26106</v>
      </c>
      <c r="Z292" s="2">
        <f t="shared" si="224"/>
        <v>1723</v>
      </c>
      <c r="AA292" s="19">
        <f t="shared" si="225"/>
        <v>6.6000153221481659</v>
      </c>
      <c r="AB292" s="3">
        <v>6879</v>
      </c>
      <c r="AC292" s="3">
        <v>2424</v>
      </c>
      <c r="AD292" s="2">
        <f t="shared" si="226"/>
        <v>36062</v>
      </c>
      <c r="AE292" s="2">
        <f t="shared" si="227"/>
        <v>37785</v>
      </c>
      <c r="AF292" s="2">
        <f t="shared" si="228"/>
        <v>4.5600105862114599</v>
      </c>
      <c r="AG292" s="2">
        <f t="shared" si="229"/>
        <v>0.72391991570073766</v>
      </c>
      <c r="AH292" s="3">
        <v>105090</v>
      </c>
      <c r="AI292" s="3">
        <f t="shared" si="170"/>
        <v>82302</v>
      </c>
      <c r="AJ292" s="3">
        <v>98</v>
      </c>
      <c r="AL292" s="3">
        <f t="shared" si="171"/>
        <v>76179</v>
      </c>
      <c r="AM292" s="3">
        <f t="shared" si="172"/>
        <v>3.5409299380761929</v>
      </c>
      <c r="AN292" s="3">
        <f t="shared" si="173"/>
        <v>7.4396733979733174</v>
      </c>
      <c r="AO292" s="3">
        <f t="shared" si="169"/>
        <v>8.590560182916871</v>
      </c>
      <c r="AP292" s="3">
        <f t="shared" si="174"/>
        <v>0.63910962066535437</v>
      </c>
      <c r="AQ292" s="3">
        <f t="shared" si="175"/>
        <v>6.8005637773079632</v>
      </c>
      <c r="AR292" s="19">
        <f t="shared" si="230"/>
        <v>375.54581886279789</v>
      </c>
      <c r="AS292" s="22">
        <f t="shared" si="213"/>
        <v>24.786081586631454</v>
      </c>
      <c r="AT292" s="19">
        <f t="shared" si="231"/>
        <v>498.7137994459311</v>
      </c>
      <c r="AU292" s="22">
        <f t="shared" si="221"/>
        <v>498.7137994459311</v>
      </c>
      <c r="AV292" s="2"/>
      <c r="AW292" s="70"/>
      <c r="AX292" s="70"/>
      <c r="BE292" s="6">
        <f t="shared" si="166"/>
        <v>44188</v>
      </c>
      <c r="BF292" s="2">
        <f t="shared" si="211"/>
        <v>194271</v>
      </c>
      <c r="BG292" s="2">
        <f t="shared" si="212"/>
        <v>6879</v>
      </c>
    </row>
    <row r="293" spans="1:59" x14ac:dyDescent="0.25">
      <c r="B293" s="3">
        <v>12</v>
      </c>
      <c r="C293" s="3">
        <v>24</v>
      </c>
      <c r="D293" s="3">
        <v>292</v>
      </c>
      <c r="E293" s="94">
        <f t="shared" si="215"/>
        <v>44189</v>
      </c>
      <c r="F293" s="11">
        <v>5242</v>
      </c>
      <c r="G293" s="11">
        <v>1703</v>
      </c>
      <c r="H293" s="97">
        <v>243</v>
      </c>
      <c r="I293" s="11">
        <v>1372</v>
      </c>
      <c r="J293" s="11">
        <f t="shared" si="216"/>
        <v>6945</v>
      </c>
      <c r="K293" s="3">
        <v>1615</v>
      </c>
      <c r="L293" s="2">
        <f t="shared" si="222"/>
        <v>1615</v>
      </c>
      <c r="N293" s="2">
        <f t="shared" si="217"/>
        <v>33797</v>
      </c>
      <c r="O293" s="11">
        <f t="shared" si="219"/>
        <v>35500</v>
      </c>
      <c r="P293" s="2">
        <f t="shared" si="218"/>
        <v>9640</v>
      </c>
      <c r="R293" s="2">
        <f t="shared" si="223"/>
        <v>28.523241707843894</v>
      </c>
      <c r="S293" s="3">
        <f t="shared" si="220"/>
        <v>27.154929577464788</v>
      </c>
      <c r="T293" s="3">
        <v>195886</v>
      </c>
      <c r="U293" s="3">
        <v>5713</v>
      </c>
      <c r="V293" s="3">
        <v>533</v>
      </c>
      <c r="W293" s="3">
        <f t="shared" si="120"/>
        <v>5180</v>
      </c>
      <c r="X293" s="3">
        <v>99</v>
      </c>
      <c r="Y293" s="2">
        <f t="shared" si="214"/>
        <v>24393</v>
      </c>
      <c r="Z293" s="2">
        <f t="shared" si="224"/>
        <v>1695</v>
      </c>
      <c r="AA293" s="19">
        <f t="shared" si="225"/>
        <v>6.9487147952281392</v>
      </c>
      <c r="AB293" s="3">
        <v>6978</v>
      </c>
      <c r="AC293" s="3">
        <v>1375</v>
      </c>
      <c r="AD293" s="2">
        <f t="shared" si="226"/>
        <v>34387</v>
      </c>
      <c r="AE293" s="2">
        <f t="shared" si="227"/>
        <v>36082</v>
      </c>
      <c r="AF293" s="2">
        <f t="shared" si="228"/>
        <v>4.697633168893077</v>
      </c>
      <c r="AG293" s="2">
        <f t="shared" si="229"/>
        <v>0.70936691191438628</v>
      </c>
      <c r="AH293" s="3">
        <v>106465</v>
      </c>
      <c r="AI293" s="3">
        <f t="shared" si="170"/>
        <v>82443</v>
      </c>
      <c r="AJ293" s="3">
        <v>65</v>
      </c>
      <c r="AL293" s="3">
        <f t="shared" si="171"/>
        <v>76730</v>
      </c>
      <c r="AM293" s="3">
        <f t="shared" si="172"/>
        <v>3.5622760176837547</v>
      </c>
      <c r="AN293" s="3">
        <f t="shared" si="173"/>
        <v>6.9296362335189157</v>
      </c>
      <c r="AO293" s="3">
        <f t="shared" si="169"/>
        <v>9.3295991598109573</v>
      </c>
      <c r="AP293" s="3">
        <f t="shared" si="174"/>
        <v>0.64650728382033651</v>
      </c>
      <c r="AQ293" s="3">
        <f t="shared" si="175"/>
        <v>6.2831289496985798</v>
      </c>
      <c r="AR293" s="19">
        <f t="shared" si="230"/>
        <v>350.90359149315208</v>
      </c>
      <c r="AS293" s="22">
        <f t="shared" si="213"/>
        <v>24.383289779071571</v>
      </c>
      <c r="AT293" s="19">
        <f t="shared" si="231"/>
        <v>486.18409714647896</v>
      </c>
      <c r="AU293" s="22">
        <f t="shared" si="221"/>
        <v>510.68247029913908</v>
      </c>
      <c r="AV293" s="2"/>
      <c r="AW293" s="70"/>
      <c r="AX293" s="70"/>
      <c r="BE293" s="6">
        <f t="shared" si="166"/>
        <v>44189</v>
      </c>
      <c r="BF293" s="2">
        <f t="shared" si="211"/>
        <v>195886</v>
      </c>
      <c r="BG293" s="2">
        <f t="shared" si="212"/>
        <v>6978</v>
      </c>
    </row>
    <row r="294" spans="1:59" x14ac:dyDescent="0.25">
      <c r="B294" s="3">
        <v>12</v>
      </c>
      <c r="C294" s="3">
        <v>25</v>
      </c>
      <c r="D294" s="3">
        <v>293</v>
      </c>
      <c r="E294" s="94">
        <f t="shared" si="215"/>
        <v>44190</v>
      </c>
      <c r="F294" s="11">
        <v>2407</v>
      </c>
      <c r="G294" s="11">
        <v>1262</v>
      </c>
      <c r="H294" s="97">
        <v>145</v>
      </c>
      <c r="I294" s="11">
        <v>627</v>
      </c>
      <c r="J294" s="11">
        <f t="shared" si="216"/>
        <v>3669</v>
      </c>
      <c r="K294" s="3">
        <v>772</v>
      </c>
      <c r="L294" s="2">
        <f t="shared" si="222"/>
        <v>772</v>
      </c>
      <c r="N294" s="2">
        <f t="shared" si="217"/>
        <v>29379</v>
      </c>
      <c r="O294" s="11">
        <f t="shared" si="219"/>
        <v>32344</v>
      </c>
      <c r="P294" s="2">
        <f t="shared" si="218"/>
        <v>8370</v>
      </c>
      <c r="R294" s="2">
        <f t="shared" si="223"/>
        <v>28.489737567650366</v>
      </c>
      <c r="S294" s="3">
        <f t="shared" si="220"/>
        <v>25.878060845906504</v>
      </c>
      <c r="T294" s="3">
        <v>196658</v>
      </c>
      <c r="U294" s="3">
        <v>5671</v>
      </c>
      <c r="V294" s="3">
        <v>521</v>
      </c>
      <c r="W294" s="3">
        <f t="shared" si="120"/>
        <v>5150</v>
      </c>
      <c r="X294" s="3">
        <v>45</v>
      </c>
      <c r="Y294" s="2">
        <f t="shared" si="214"/>
        <v>22090</v>
      </c>
      <c r="Z294" s="2">
        <f t="shared" si="224"/>
        <v>1618</v>
      </c>
      <c r="AA294" s="19">
        <f t="shared" si="225"/>
        <v>7.3245812584880037</v>
      </c>
      <c r="AB294" s="3">
        <v>7023</v>
      </c>
      <c r="AC294" s="3">
        <v>1215</v>
      </c>
      <c r="AD294" s="2">
        <f t="shared" si="226"/>
        <v>32448</v>
      </c>
      <c r="AE294" s="2">
        <f t="shared" si="227"/>
        <v>34066</v>
      </c>
      <c r="AF294" s="2">
        <f t="shared" si="228"/>
        <v>4.7496037104444309</v>
      </c>
      <c r="AG294" s="2">
        <f t="shared" si="229"/>
        <v>0.68078155818540431</v>
      </c>
      <c r="AH294" s="3">
        <v>107680</v>
      </c>
      <c r="AI294" s="3">
        <f t="shared" si="170"/>
        <v>81955</v>
      </c>
      <c r="AJ294" s="3">
        <v>10</v>
      </c>
      <c r="AL294" s="3">
        <f t="shared" si="171"/>
        <v>76284</v>
      </c>
      <c r="AM294" s="3">
        <f t="shared" si="172"/>
        <v>3.5711743229362649</v>
      </c>
      <c r="AN294" s="3">
        <f t="shared" si="173"/>
        <v>6.9196510280031722</v>
      </c>
      <c r="AO294" s="3">
        <f t="shared" si="169"/>
        <v>9.1870922235937229</v>
      </c>
      <c r="AP294" s="3">
        <f t="shared" si="174"/>
        <v>0.6357147214935025</v>
      </c>
      <c r="AQ294" s="3">
        <f t="shared" si="175"/>
        <v>6.2839363065096698</v>
      </c>
      <c r="AR294" s="19">
        <f t="shared" si="230"/>
        <v>317.77396532135162</v>
      </c>
      <c r="AS294" s="22">
        <f t="shared" si="213"/>
        <v>23.27561230828189</v>
      </c>
      <c r="AT294" s="19">
        <f t="shared" si="231"/>
        <v>422.62930408220871</v>
      </c>
      <c r="AU294" s="22">
        <f t="shared" si="221"/>
        <v>465.28207941846074</v>
      </c>
      <c r="AV294" s="2"/>
      <c r="AW294" s="70"/>
      <c r="AX294" s="70"/>
      <c r="BE294" s="6">
        <f t="shared" si="166"/>
        <v>44190</v>
      </c>
      <c r="BF294" s="2">
        <f t="shared" si="211"/>
        <v>196658</v>
      </c>
      <c r="BG294" s="2">
        <f t="shared" si="212"/>
        <v>7023</v>
      </c>
    </row>
    <row r="295" spans="1:59" x14ac:dyDescent="0.25">
      <c r="B295" s="3">
        <v>12</v>
      </c>
      <c r="C295" s="3">
        <v>26</v>
      </c>
      <c r="D295" s="3">
        <v>294</v>
      </c>
      <c r="E295" s="94">
        <f t="shared" si="215"/>
        <v>44191</v>
      </c>
      <c r="F295" s="11">
        <v>1060</v>
      </c>
      <c r="G295" s="11">
        <v>1012</v>
      </c>
      <c r="H295" s="97">
        <v>104</v>
      </c>
      <c r="I295" s="11">
        <v>153</v>
      </c>
      <c r="J295" s="11">
        <f t="shared" si="216"/>
        <v>2072</v>
      </c>
      <c r="K295" s="3">
        <v>257</v>
      </c>
      <c r="L295" s="2">
        <f t="shared" si="222"/>
        <v>257</v>
      </c>
      <c r="N295" s="2">
        <f t="shared" si="217"/>
        <v>24249</v>
      </c>
      <c r="O295" s="11">
        <f t="shared" si="219"/>
        <v>28226</v>
      </c>
      <c r="P295" s="2">
        <f t="shared" si="218"/>
        <v>6888</v>
      </c>
      <c r="R295" s="2">
        <f t="shared" si="223"/>
        <v>28.405295063713972</v>
      </c>
      <c r="S295" s="3">
        <f t="shared" si="220"/>
        <v>24.403032664918868</v>
      </c>
      <c r="T295" s="3">
        <v>196915</v>
      </c>
      <c r="U295" s="3">
        <v>5580</v>
      </c>
      <c r="V295" s="3">
        <v>512</v>
      </c>
      <c r="W295" s="3">
        <f t="shared" si="120"/>
        <v>5068</v>
      </c>
      <c r="X295" s="3">
        <v>50</v>
      </c>
      <c r="Y295" s="2">
        <f t="shared" si="214"/>
        <v>19250</v>
      </c>
      <c r="Z295" s="2">
        <f t="shared" si="224"/>
        <v>1511</v>
      </c>
      <c r="AA295" s="19">
        <f t="shared" si="225"/>
        <v>7.8493506493506491</v>
      </c>
      <c r="AB295" s="3">
        <v>7073</v>
      </c>
      <c r="AC295" s="3">
        <v>1186</v>
      </c>
      <c r="AD295" s="2">
        <f t="shared" si="226"/>
        <v>29344</v>
      </c>
      <c r="AE295" s="2">
        <f t="shared" si="227"/>
        <v>30855</v>
      </c>
      <c r="AF295" s="2">
        <f t="shared" si="228"/>
        <v>4.8970993356020092</v>
      </c>
      <c r="AG295" s="2">
        <f t="shared" si="229"/>
        <v>0.65601145038167941</v>
      </c>
      <c r="AH295" s="3">
        <v>108866</v>
      </c>
      <c r="AI295" s="3">
        <f t="shared" si="170"/>
        <v>80976</v>
      </c>
      <c r="AJ295" s="3">
        <v>6</v>
      </c>
      <c r="AL295" s="3">
        <f t="shared" si="171"/>
        <v>75396</v>
      </c>
      <c r="AM295" s="3">
        <f t="shared" si="172"/>
        <v>3.5919051367341241</v>
      </c>
      <c r="AN295" s="3">
        <f t="shared" si="173"/>
        <v>6.8909306461173685</v>
      </c>
      <c r="AO295" s="3">
        <f t="shared" si="169"/>
        <v>9.1756272401433687</v>
      </c>
      <c r="AP295" s="3">
        <f t="shared" si="174"/>
        <v>0.63228610946453268</v>
      </c>
      <c r="AQ295" s="3">
        <f t="shared" si="175"/>
        <v>6.2586445366528354</v>
      </c>
      <c r="AR295" s="19">
        <f t="shared" si="230"/>
        <v>276.91936769742051</v>
      </c>
      <c r="AS295" s="22">
        <f t="shared" si="213"/>
        <v>21.736372186535188</v>
      </c>
      <c r="AT295" s="19">
        <f t="shared" si="231"/>
        <v>348.83209076855843</v>
      </c>
      <c r="AU295" s="22">
        <f t="shared" si="221"/>
        <v>406.04291286376059</v>
      </c>
      <c r="AV295" s="2"/>
      <c r="AW295" s="70"/>
      <c r="AX295" s="70"/>
      <c r="BE295" s="6">
        <f t="shared" si="166"/>
        <v>44191</v>
      </c>
      <c r="BF295" s="2">
        <f t="shared" si="211"/>
        <v>196915</v>
      </c>
      <c r="BG295" s="2">
        <f t="shared" si="212"/>
        <v>7073</v>
      </c>
    </row>
    <row r="296" spans="1:59" s="46" customFormat="1" x14ac:dyDescent="0.25">
      <c r="A296" s="89" t="s">
        <v>87</v>
      </c>
      <c r="B296" s="46">
        <v>12</v>
      </c>
      <c r="C296" s="46">
        <v>27</v>
      </c>
      <c r="D296" s="46">
        <v>295</v>
      </c>
      <c r="E296" s="93">
        <f t="shared" si="215"/>
        <v>44192</v>
      </c>
      <c r="F296" s="51">
        <v>1759</v>
      </c>
      <c r="G296" s="51">
        <v>1214</v>
      </c>
      <c r="H296" s="98">
        <v>153</v>
      </c>
      <c r="I296" s="51">
        <v>316</v>
      </c>
      <c r="J296" s="51">
        <f t="shared" si="216"/>
        <v>2973</v>
      </c>
      <c r="K296" s="46">
        <v>469</v>
      </c>
      <c r="L296" s="36">
        <f t="shared" si="222"/>
        <v>469</v>
      </c>
      <c r="M296" s="46">
        <v>6355</v>
      </c>
      <c r="N296" s="36">
        <f t="shared" si="217"/>
        <v>21795</v>
      </c>
      <c r="O296" s="51">
        <f t="shared" si="219"/>
        <v>26986</v>
      </c>
      <c r="P296" s="36">
        <f t="shared" si="218"/>
        <v>6355</v>
      </c>
      <c r="Q296" s="46">
        <v>572</v>
      </c>
      <c r="R296" s="36">
        <f t="shared" si="223"/>
        <v>29.158063776095432</v>
      </c>
      <c r="S296" s="46">
        <f t="shared" si="220"/>
        <v>23.54924775809679</v>
      </c>
      <c r="T296" s="46">
        <v>197384</v>
      </c>
      <c r="U296" s="46">
        <v>5545</v>
      </c>
      <c r="V296" s="46">
        <v>523</v>
      </c>
      <c r="W296" s="46">
        <f t="shared" si="120"/>
        <v>5022</v>
      </c>
      <c r="X296" s="46">
        <v>50</v>
      </c>
      <c r="Y296" s="36">
        <f t="shared" si="214"/>
        <v>18432</v>
      </c>
      <c r="Z296" s="36">
        <f t="shared" si="224"/>
        <v>1497</v>
      </c>
      <c r="AA296" s="39">
        <f t="shared" si="225"/>
        <v>8.1217447916666679</v>
      </c>
      <c r="AB296" s="46">
        <v>7123</v>
      </c>
      <c r="AC296" s="46">
        <v>876</v>
      </c>
      <c r="AD296" s="36">
        <f t="shared" si="226"/>
        <v>27985</v>
      </c>
      <c r="AE296" s="36">
        <f t="shared" si="227"/>
        <v>29482</v>
      </c>
      <c r="AF296" s="36">
        <f t="shared" si="228"/>
        <v>5.0776745132623295</v>
      </c>
      <c r="AG296" s="36">
        <f t="shared" si="229"/>
        <v>0.65863855636948365</v>
      </c>
      <c r="AH296" s="46">
        <v>109742</v>
      </c>
      <c r="AI296" s="46">
        <f t="shared" si="170"/>
        <v>80519</v>
      </c>
      <c r="AJ296" s="46">
        <v>17</v>
      </c>
      <c r="AL296" s="46">
        <f t="shared" si="171"/>
        <v>74974</v>
      </c>
      <c r="AM296" s="46">
        <f t="shared" si="172"/>
        <v>3.6087018198030236</v>
      </c>
      <c r="AN296" s="46">
        <f t="shared" si="173"/>
        <v>6.88657335535712</v>
      </c>
      <c r="AO296" s="46">
        <f t="shared" si="169"/>
        <v>9.4319206492335432</v>
      </c>
      <c r="AP296" s="46">
        <f t="shared" si="174"/>
        <v>0.64953613432854351</v>
      </c>
      <c r="AQ296" s="46">
        <f t="shared" si="175"/>
        <v>6.2370372210285767</v>
      </c>
      <c r="AR296" s="39">
        <f t="shared" si="230"/>
        <v>265.15209274799247</v>
      </c>
      <c r="AS296" s="41">
        <f t="shared" si="213"/>
        <v>21.534976282755245</v>
      </c>
      <c r="AT296" s="39">
        <f t="shared" si="231"/>
        <v>313.53026592027425</v>
      </c>
      <c r="AU296" s="41">
        <f t="shared" si="221"/>
        <v>388.20498995753712</v>
      </c>
      <c r="AV296" s="36"/>
      <c r="AW296" s="71"/>
      <c r="AX296" s="71"/>
      <c r="BA296" s="51"/>
      <c r="BD296" s="51"/>
      <c r="BE296" s="50">
        <f t="shared" si="166"/>
        <v>44192</v>
      </c>
      <c r="BF296" s="36">
        <f t="shared" si="211"/>
        <v>197384</v>
      </c>
      <c r="BG296" s="36">
        <f t="shared" si="212"/>
        <v>7123</v>
      </c>
    </row>
    <row r="297" spans="1:59" x14ac:dyDescent="0.25">
      <c r="B297" s="3">
        <v>12</v>
      </c>
      <c r="C297" s="3">
        <v>28</v>
      </c>
      <c r="D297" s="3">
        <v>296</v>
      </c>
      <c r="E297" s="94">
        <f t="shared" si="215"/>
        <v>44193</v>
      </c>
      <c r="F297" s="11">
        <v>1906</v>
      </c>
      <c r="G297" s="11">
        <v>904</v>
      </c>
      <c r="H297" s="11">
        <v>141</v>
      </c>
      <c r="I297" s="11">
        <v>191</v>
      </c>
      <c r="J297" s="11">
        <f t="shared" si="216"/>
        <v>2810</v>
      </c>
      <c r="K297" s="3">
        <v>332</v>
      </c>
      <c r="L297" s="2">
        <f t="shared" ref="L297" si="232">T297-T296</f>
        <v>332</v>
      </c>
      <c r="N297" s="2">
        <f t="shared" ref="N297" si="233">SUM(F291:F297)</f>
        <v>22911</v>
      </c>
      <c r="O297" s="11">
        <f t="shared" ref="O297" si="234">SUM(J291:J297)</f>
        <v>29006</v>
      </c>
      <c r="P297" s="2">
        <f t="shared" ref="P297" si="235">SUM(K291:K297)</f>
        <v>6521</v>
      </c>
      <c r="R297" s="2">
        <f t="shared" ref="R297" si="236">(P297/N297)*100</f>
        <v>28.462310680459169</v>
      </c>
      <c r="S297" s="3">
        <f t="shared" ref="S297" si="237">(P297/O297)*100</f>
        <v>22.481555540233057</v>
      </c>
      <c r="T297" s="3">
        <v>197716</v>
      </c>
      <c r="U297" s="3">
        <v>5571</v>
      </c>
      <c r="V297" s="3">
        <v>523</v>
      </c>
      <c r="W297" s="3">
        <f t="shared" si="120"/>
        <v>5048</v>
      </c>
      <c r="X297" s="3">
        <v>41</v>
      </c>
      <c r="Y297" s="2">
        <f t="shared" ref="Y297" si="238">SUM(K284:K297)</f>
        <v>18267</v>
      </c>
      <c r="Z297" s="2">
        <f t="shared" ref="Z297" si="239">SUM(X284:X297)</f>
        <v>1476</v>
      </c>
      <c r="AA297" s="19">
        <f t="shared" ref="AA297" si="240">(Z297/Y297)*100</f>
        <v>8.0801445229101656</v>
      </c>
      <c r="AB297" s="3">
        <v>7164</v>
      </c>
      <c r="AC297" s="3">
        <v>1266</v>
      </c>
      <c r="AD297" s="2">
        <f t="shared" ref="AD297" si="241">SUM(AC284:AC297)</f>
        <v>27288</v>
      </c>
      <c r="AE297" s="2">
        <f t="shared" ref="AE297" si="242">AD297+Z297</f>
        <v>28764</v>
      </c>
      <c r="AF297" s="2">
        <f t="shared" ref="AF297" si="243">(Z297/AE297)*100</f>
        <v>5.1314142678347929</v>
      </c>
      <c r="AG297" s="2">
        <f t="shared" ref="AG297" si="244">Y297/AD297</f>
        <v>0.66941512752858401</v>
      </c>
      <c r="AH297" s="3">
        <v>111008</v>
      </c>
      <c r="AI297" s="3">
        <f t="shared" si="170"/>
        <v>79544</v>
      </c>
      <c r="AJ297" s="3">
        <v>29</v>
      </c>
      <c r="AL297" s="3">
        <f t="shared" si="171"/>
        <v>73973</v>
      </c>
      <c r="AM297" s="3">
        <f t="shared" si="172"/>
        <v>3.6233789880434562</v>
      </c>
      <c r="AN297" s="3">
        <f t="shared" si="173"/>
        <v>7.003670924268329</v>
      </c>
      <c r="AO297" s="3">
        <f t="shared" si="169"/>
        <v>9.3879016334589842</v>
      </c>
      <c r="AP297" s="3">
        <f t="shared" si="174"/>
        <v>0.65749773710147841</v>
      </c>
      <c r="AQ297" s="3">
        <f t="shared" si="175"/>
        <v>6.3461731871668512</v>
      </c>
      <c r="AR297" s="19">
        <f t="shared" ref="AR297" si="245">(Y297/6951482)*100000</f>
        <v>262.7784981677288</v>
      </c>
      <c r="AS297" s="22">
        <f t="shared" ref="AS297" si="246">(Z297/6951482)*100000</f>
        <v>21.232882427085332</v>
      </c>
      <c r="AT297" s="19">
        <f t="shared" ref="AT297" si="247">(N297/6951482)*100000</f>
        <v>329.58439653587533</v>
      </c>
      <c r="AU297" s="22">
        <f t="shared" ref="AU297" si="248">(O297/6951482)*100000</f>
        <v>417.26354178864301</v>
      </c>
      <c r="AV297" s="2"/>
      <c r="AW297" s="70"/>
      <c r="AX297" s="70"/>
      <c r="BE297" s="6">
        <f t="shared" si="166"/>
        <v>44193</v>
      </c>
      <c r="BF297" s="2">
        <f t="shared" si="211"/>
        <v>197716</v>
      </c>
      <c r="BG297" s="2">
        <f t="shared" si="212"/>
        <v>7164</v>
      </c>
    </row>
    <row r="298" spans="1:59" x14ac:dyDescent="0.25">
      <c r="B298" s="3">
        <v>12</v>
      </c>
      <c r="C298" s="3">
        <v>29</v>
      </c>
      <c r="D298" s="3">
        <v>297</v>
      </c>
      <c r="E298" s="94">
        <f t="shared" si="215"/>
        <v>44194</v>
      </c>
      <c r="F298" s="11">
        <v>1012</v>
      </c>
      <c r="G298" s="11">
        <v>1357</v>
      </c>
      <c r="H298" s="11">
        <v>148</v>
      </c>
      <c r="I298" s="11">
        <v>189</v>
      </c>
      <c r="J298" s="11">
        <f t="shared" si="216"/>
        <v>2369</v>
      </c>
      <c r="K298" s="3">
        <v>337</v>
      </c>
      <c r="L298" s="2">
        <f t="shared" ref="L298" si="249">T298-T297</f>
        <v>337</v>
      </c>
      <c r="N298" s="2">
        <f t="shared" ref="N298" si="250">SUM(F292:F298)</f>
        <v>19619</v>
      </c>
      <c r="O298" s="11">
        <f t="shared" ref="O298" si="251">SUM(J292:J298)</f>
        <v>27071</v>
      </c>
      <c r="P298" s="2">
        <f t="shared" ref="P298" si="252">SUM(K292:K298)</f>
        <v>5581</v>
      </c>
      <c r="R298" s="2">
        <f t="shared" ref="R298" si="253">(P298/N298)*100</f>
        <v>28.446913706101228</v>
      </c>
      <c r="S298" s="3">
        <f t="shared" ref="S298" si="254">(P298/O298)*100</f>
        <v>20.616157511728417</v>
      </c>
      <c r="T298" s="3">
        <v>198053</v>
      </c>
      <c r="U298" s="3">
        <v>5511</v>
      </c>
      <c r="V298" s="3">
        <v>504</v>
      </c>
      <c r="W298" s="3">
        <f t="shared" si="120"/>
        <v>5007</v>
      </c>
      <c r="X298" s="3">
        <v>87</v>
      </c>
      <c r="Y298" s="2">
        <f t="shared" ref="Y298" si="255">SUM(K285:K298)</f>
        <v>16509</v>
      </c>
      <c r="Z298" s="2">
        <f t="shared" ref="Z298" si="256">SUM(X285:X298)</f>
        <v>1413</v>
      </c>
      <c r="AA298" s="19">
        <f t="shared" ref="AA298" si="257">(Z298/Y298)*100</f>
        <v>8.5589678357259675</v>
      </c>
      <c r="AB298" s="3">
        <v>7251</v>
      </c>
      <c r="AC298" s="3">
        <v>1475</v>
      </c>
      <c r="AD298" s="2">
        <f t="shared" ref="AD298" si="258">SUM(AC285:AC298)</f>
        <v>26905</v>
      </c>
      <c r="AE298" s="2">
        <f t="shared" ref="AE298" si="259">AD298+Z298</f>
        <v>28318</v>
      </c>
      <c r="AF298" s="2">
        <f t="shared" ref="AF298" si="260">(Z298/AE298)*100</f>
        <v>4.989759163782753</v>
      </c>
      <c r="AG298" s="2">
        <f t="shared" ref="AG298" si="261">Y298/AD298</f>
        <v>0.61360341943876606</v>
      </c>
      <c r="AH298" s="3">
        <v>112483</v>
      </c>
      <c r="AI298" s="3">
        <f t="shared" si="170"/>
        <v>78319</v>
      </c>
      <c r="AJ298" s="3">
        <v>23</v>
      </c>
      <c r="AL298" s="3">
        <f t="shared" si="171"/>
        <v>72808</v>
      </c>
      <c r="AM298" s="3">
        <f t="shared" si="172"/>
        <v>3.6611412096761975</v>
      </c>
      <c r="AN298" s="3">
        <f t="shared" si="173"/>
        <v>7.0366066982469135</v>
      </c>
      <c r="AO298" s="3">
        <f t="shared" si="169"/>
        <v>9.1453456722917803</v>
      </c>
      <c r="AP298" s="3">
        <f t="shared" si="174"/>
        <v>0.64352200615431765</v>
      </c>
      <c r="AQ298" s="3">
        <f t="shared" si="175"/>
        <v>6.3930846920925957</v>
      </c>
      <c r="AR298" s="19">
        <f t="shared" ref="AR298" si="262">(Y298/6951482)*100000</f>
        <v>237.48892682164754</v>
      </c>
      <c r="AS298" s="22">
        <f t="shared" ref="AS298" si="263">(Z298/6951482)*100000</f>
        <v>20.32660086007559</v>
      </c>
      <c r="AT298" s="19">
        <f t="shared" ref="AT298" si="264">(N298/6951482)*100000</f>
        <v>282.22758830419184</v>
      </c>
      <c r="AU298" s="22">
        <f t="shared" ref="AU298" si="265">(O298/6951482)*100000</f>
        <v>389.42775080191535</v>
      </c>
      <c r="AV298" s="2"/>
      <c r="AW298" s="70"/>
      <c r="AX298" s="70"/>
      <c r="BE298" s="6">
        <f t="shared" si="166"/>
        <v>44194</v>
      </c>
      <c r="BF298" s="2">
        <f t="shared" si="211"/>
        <v>198053</v>
      </c>
      <c r="BG298" s="2">
        <f t="shared" si="212"/>
        <v>7251</v>
      </c>
    </row>
    <row r="299" spans="1:59" x14ac:dyDescent="0.25">
      <c r="B299" s="3">
        <v>12</v>
      </c>
      <c r="C299" s="3">
        <v>30</v>
      </c>
      <c r="D299" s="3">
        <v>298</v>
      </c>
      <c r="E299" s="94">
        <f t="shared" si="215"/>
        <v>44195</v>
      </c>
      <c r="F299" s="11">
        <v>3703</v>
      </c>
      <c r="G299" s="11">
        <v>4381</v>
      </c>
      <c r="H299" s="11">
        <v>636</v>
      </c>
      <c r="I299" s="11">
        <v>802</v>
      </c>
      <c r="J299" s="11">
        <f t="shared" si="216"/>
        <v>8084</v>
      </c>
      <c r="K299" s="3">
        <v>1438</v>
      </c>
      <c r="L299" s="2">
        <f t="shared" ref="L299" si="266">T299-T298</f>
        <v>1438</v>
      </c>
      <c r="N299" s="2">
        <f t="shared" ref="N299" si="267">SUM(F293:F299)</f>
        <v>17089</v>
      </c>
      <c r="O299" s="11">
        <f t="shared" ref="O299" si="268">SUM(J293:J299)</f>
        <v>28922</v>
      </c>
      <c r="P299" s="2">
        <f t="shared" ref="P299" si="269">SUM(K293:K299)</f>
        <v>5220</v>
      </c>
      <c r="R299" s="2">
        <f t="shared" ref="R299" si="270">(P299/N299)*100</f>
        <v>30.545965240798171</v>
      </c>
      <c r="S299" s="3">
        <f t="shared" ref="S299" si="271">(P299/O299)*100</f>
        <v>18.048544360694283</v>
      </c>
      <c r="T299" s="3">
        <v>199491</v>
      </c>
      <c r="U299" s="3">
        <v>5023</v>
      </c>
      <c r="V299" s="3">
        <v>474</v>
      </c>
      <c r="W299" s="3">
        <f t="shared" si="120"/>
        <v>4549</v>
      </c>
      <c r="X299" s="3">
        <v>154</v>
      </c>
      <c r="Y299" s="2">
        <f t="shared" ref="Y299" si="272">SUM(K286:K299)</f>
        <v>15204</v>
      </c>
      <c r="Z299" s="2">
        <f t="shared" ref="Z299" si="273">SUM(X286:X299)</f>
        <v>1400</v>
      </c>
      <c r="AA299" s="19">
        <f t="shared" ref="AA299" si="274">(Z299/Y299)*100</f>
        <v>9.2081031307550649</v>
      </c>
      <c r="AB299" s="3">
        <v>7405</v>
      </c>
      <c r="AC299" s="3">
        <v>2919</v>
      </c>
      <c r="AD299" s="2">
        <f t="shared" ref="AD299" si="275">SUM(AC286:AC299)</f>
        <v>27467</v>
      </c>
      <c r="AE299" s="2">
        <f t="shared" ref="AE299" si="276">AD299+Z299</f>
        <v>28867</v>
      </c>
      <c r="AF299" s="2">
        <f t="shared" ref="AF299" si="277">(Z299/AE299)*100</f>
        <v>4.8498285239200474</v>
      </c>
      <c r="AG299" s="2">
        <f t="shared" ref="AG299" si="278">Y299/AD299</f>
        <v>0.55353697163869375</v>
      </c>
      <c r="AH299" s="3">
        <v>115402</v>
      </c>
      <c r="AI299" s="3">
        <f t="shared" si="170"/>
        <v>76684</v>
      </c>
      <c r="AJ299" s="3">
        <v>57</v>
      </c>
      <c r="AL299" s="3">
        <f t="shared" si="171"/>
        <v>71661</v>
      </c>
      <c r="AM299" s="3">
        <f t="shared" si="172"/>
        <v>3.7119469048729017</v>
      </c>
      <c r="AN299" s="3">
        <f t="shared" si="173"/>
        <v>6.5502582024933487</v>
      </c>
      <c r="AO299" s="3">
        <f t="shared" si="169"/>
        <v>9.4365916782799122</v>
      </c>
      <c r="AP299" s="3">
        <f t="shared" si="174"/>
        <v>0.6181211204423348</v>
      </c>
      <c r="AQ299" s="3">
        <f t="shared" si="175"/>
        <v>5.932137082051014</v>
      </c>
      <c r="AR299" s="19">
        <f t="shared" ref="AR299" si="279">(Y299/6951482)*100000</f>
        <v>218.71595150501719</v>
      </c>
      <c r="AS299" s="22">
        <f t="shared" ref="AS299" si="280">(Z299/6951482)*100000</f>
        <v>20.139590377994217</v>
      </c>
      <c r="AT299" s="19">
        <f t="shared" ref="AT299" si="281">(N299/6951482)*100000</f>
        <v>245.83247140681658</v>
      </c>
      <c r="AU299" s="22">
        <f t="shared" ref="AU299" si="282">(O299/6951482)*100000</f>
        <v>416.05516636596343</v>
      </c>
      <c r="AV299" s="2"/>
      <c r="AW299" s="70"/>
      <c r="AX299" s="70"/>
      <c r="BE299" s="6">
        <f t="shared" si="166"/>
        <v>44195</v>
      </c>
      <c r="BF299" s="2">
        <f t="shared" si="211"/>
        <v>199491</v>
      </c>
      <c r="BG299" s="2">
        <f t="shared" si="212"/>
        <v>7405</v>
      </c>
    </row>
    <row r="300" spans="1:59" ht="15" customHeight="1" x14ac:dyDescent="0.25">
      <c r="B300" s="3">
        <v>12</v>
      </c>
      <c r="C300" s="3">
        <v>31</v>
      </c>
      <c r="D300" s="3">
        <v>299</v>
      </c>
      <c r="E300" s="94">
        <f t="shared" si="215"/>
        <v>44196</v>
      </c>
      <c r="F300" s="11">
        <v>4605</v>
      </c>
      <c r="G300" s="11">
        <v>3870</v>
      </c>
      <c r="H300" s="11">
        <v>631</v>
      </c>
      <c r="I300" s="11">
        <v>1098</v>
      </c>
      <c r="J300" s="11">
        <f t="shared" si="216"/>
        <v>8475</v>
      </c>
      <c r="K300" s="3">
        <v>1729</v>
      </c>
      <c r="L300" s="2">
        <f t="shared" ref="L300" si="283">T300-T299</f>
        <v>1729</v>
      </c>
      <c r="N300" s="2">
        <f t="shared" ref="N300" si="284">SUM(F294:F300)</f>
        <v>16452</v>
      </c>
      <c r="O300" s="11">
        <f t="shared" ref="O300" si="285">SUM(J294:J300)</f>
        <v>30452</v>
      </c>
      <c r="P300" s="2">
        <f t="shared" ref="P300" si="286">SUM(K294:K300)</f>
        <v>5334</v>
      </c>
      <c r="R300" s="2">
        <f t="shared" ref="R300" si="287">(P300/N300)*100</f>
        <v>32.421590080233408</v>
      </c>
      <c r="S300" s="3">
        <f t="shared" ref="S300" si="288">(P300/O300)*100</f>
        <v>17.516090897149613</v>
      </c>
      <c r="T300" s="3">
        <v>201220</v>
      </c>
      <c r="U300" s="3">
        <v>4831</v>
      </c>
      <c r="V300" s="3">
        <v>467</v>
      </c>
      <c r="W300" s="3">
        <f t="shared" si="120"/>
        <v>4364</v>
      </c>
      <c r="X300" s="3">
        <v>110</v>
      </c>
      <c r="Y300" s="2">
        <f t="shared" ref="Y300" si="289">SUM(K287:K300)</f>
        <v>14974</v>
      </c>
      <c r="Z300" s="2">
        <f t="shared" ref="Z300" si="290">SUM(X287:X300)</f>
        <v>1319</v>
      </c>
      <c r="AA300" s="19">
        <f t="shared" ref="AA300" si="291">(Z300/Y300)*100</f>
        <v>8.808601576065179</v>
      </c>
      <c r="AB300" s="3">
        <v>7515</v>
      </c>
      <c r="AC300" s="3">
        <v>2933</v>
      </c>
      <c r="AD300" s="2">
        <f t="shared" ref="AD300" si="292">SUM(AC287:AC300)</f>
        <v>27825</v>
      </c>
      <c r="AE300" s="2">
        <f t="shared" ref="AE300" si="293">AD300+Z300</f>
        <v>29144</v>
      </c>
      <c r="AF300" s="2">
        <f t="shared" ref="AF300" si="294">(Z300/AE300)*100</f>
        <v>4.5258029096898165</v>
      </c>
      <c r="AG300" s="2">
        <f t="shared" ref="AG300" si="295">Y300/AD300</f>
        <v>0.53814914645103329</v>
      </c>
      <c r="AH300" s="3">
        <v>118335</v>
      </c>
      <c r="AI300" s="3">
        <f t="shared" si="170"/>
        <v>75370</v>
      </c>
      <c r="AJ300" s="3">
        <v>64</v>
      </c>
      <c r="AL300" s="3">
        <f t="shared" si="171"/>
        <v>70539</v>
      </c>
      <c r="AM300" s="3">
        <f t="shared" si="172"/>
        <v>3.7347182188649244</v>
      </c>
      <c r="AN300" s="3">
        <f t="shared" si="173"/>
        <v>6.4097120870372821</v>
      </c>
      <c r="AO300" s="3">
        <f t="shared" si="169"/>
        <v>9.666735665493686</v>
      </c>
      <c r="AP300" s="3">
        <f t="shared" si="174"/>
        <v>0.61960992437309281</v>
      </c>
      <c r="AQ300" s="3">
        <f t="shared" si="175"/>
        <v>5.7901021626641906</v>
      </c>
      <c r="AR300" s="19">
        <f t="shared" ref="AR300" si="296">(Y300/6951482)*100000</f>
        <v>215.40730451434675</v>
      </c>
      <c r="AS300" s="22">
        <f t="shared" ref="AS300" si="297">(Z300/6951482)*100000</f>
        <v>18.974371220410266</v>
      </c>
      <c r="AT300" s="19">
        <f t="shared" ref="AT300" si="298">(N300/6951482)*100000</f>
        <v>236.66895778482916</v>
      </c>
      <c r="AU300" s="22">
        <f t="shared" ref="AU300" si="299">(O300/6951482)*100000</f>
        <v>438.06486156477132</v>
      </c>
      <c r="AV300" s="2"/>
      <c r="AW300" s="70"/>
      <c r="AX300" s="70"/>
      <c r="BE300" s="6">
        <f t="shared" si="166"/>
        <v>44196</v>
      </c>
      <c r="BF300" s="2">
        <f t="shared" si="211"/>
        <v>201220</v>
      </c>
      <c r="BG300" s="2">
        <f t="shared" si="212"/>
        <v>7515</v>
      </c>
    </row>
    <row r="301" spans="1:59" x14ac:dyDescent="0.25">
      <c r="B301" s="3">
        <v>1</v>
      </c>
      <c r="C301" s="3">
        <v>1</v>
      </c>
      <c r="D301" s="3">
        <v>300</v>
      </c>
      <c r="E301" s="94">
        <f t="shared" si="215"/>
        <v>44197</v>
      </c>
      <c r="F301" s="11">
        <v>3591</v>
      </c>
      <c r="G301" s="11">
        <v>2148</v>
      </c>
      <c r="H301" s="11">
        <v>302</v>
      </c>
      <c r="I301" s="11">
        <v>744</v>
      </c>
      <c r="J301" s="11">
        <f t="shared" si="216"/>
        <v>5739</v>
      </c>
      <c r="K301" s="3">
        <v>1046</v>
      </c>
      <c r="L301" s="2">
        <f t="shared" ref="L301" si="300">T301-T300</f>
        <v>1046</v>
      </c>
      <c r="N301" s="2">
        <f t="shared" ref="N301" si="301">SUM(F295:F301)</f>
        <v>17636</v>
      </c>
      <c r="O301" s="11">
        <f t="shared" ref="O301" si="302">SUM(J295:J301)</f>
        <v>32522</v>
      </c>
      <c r="P301" s="2">
        <f t="shared" ref="P301" si="303">SUM(K295:K301)</f>
        <v>5608</v>
      </c>
      <c r="R301" s="2">
        <f t="shared" ref="R301" si="304">(P301/N301)*100</f>
        <v>31.798593785438872</v>
      </c>
      <c r="S301" s="3">
        <f t="shared" ref="S301" si="305">(P301/O301)*100</f>
        <v>17.243711948834637</v>
      </c>
      <c r="T301" s="3">
        <v>202266</v>
      </c>
      <c r="U301" s="3">
        <v>4756</v>
      </c>
      <c r="V301" s="3">
        <v>464</v>
      </c>
      <c r="W301" s="3">
        <f t="shared" si="120"/>
        <v>4292</v>
      </c>
      <c r="X301" s="3">
        <v>61</v>
      </c>
      <c r="Y301" s="2">
        <f t="shared" ref="Y301" si="306">SUM(K288:K301)</f>
        <v>13978</v>
      </c>
      <c r="Z301" s="2">
        <f t="shared" ref="Z301" si="307">SUM(X288:X301)</f>
        <v>1237</v>
      </c>
      <c r="AA301" s="19">
        <f t="shared" ref="AA301" si="308">(Z301/Y301)*100</f>
        <v>8.8496208327371573</v>
      </c>
      <c r="AB301" s="3">
        <v>7576</v>
      </c>
      <c r="AC301" s="3">
        <v>1192</v>
      </c>
      <c r="AD301" s="2">
        <f t="shared" ref="AD301" si="309">SUM(AC288:AC301)</f>
        <v>25799</v>
      </c>
      <c r="AE301" s="2">
        <f t="shared" ref="AE301" si="310">AD301+Z301</f>
        <v>27036</v>
      </c>
      <c r="AF301" s="2">
        <f t="shared" ref="AF301" si="311">(Z301/AE301)*100</f>
        <v>4.5753809735167925</v>
      </c>
      <c r="AG301" s="2">
        <f t="shared" ref="AG301" si="312">Y301/AD301</f>
        <v>0.54180394588937553</v>
      </c>
      <c r="AH301" s="3">
        <v>119527</v>
      </c>
      <c r="AI301" s="3">
        <f t="shared" si="170"/>
        <v>75163</v>
      </c>
      <c r="AJ301" s="3">
        <v>44</v>
      </c>
      <c r="AL301" s="3">
        <f t="shared" si="171"/>
        <v>70407</v>
      </c>
      <c r="AM301" s="3">
        <f t="shared" si="172"/>
        <v>3.7455627737731501</v>
      </c>
      <c r="AN301" s="3">
        <f t="shared" si="173"/>
        <v>6.3275813897795459</v>
      </c>
      <c r="AO301" s="3">
        <f t="shared" si="169"/>
        <v>9.7560975609756095</v>
      </c>
      <c r="AP301" s="3">
        <f t="shared" si="174"/>
        <v>0.61732501363702885</v>
      </c>
      <c r="AQ301" s="3">
        <f t="shared" si="175"/>
        <v>5.7102563761425165</v>
      </c>
      <c r="AR301" s="19">
        <f t="shared" ref="AR301" si="313">(Y301/6951482)*100000</f>
        <v>201.07942450257369</v>
      </c>
      <c r="AS301" s="22">
        <f t="shared" ref="AS301" si="314">(Z301/6951482)*100000</f>
        <v>17.794766641127747</v>
      </c>
      <c r="AT301" s="19">
        <f t="shared" ref="AT301" si="315">(N301/6951482)*100000</f>
        <v>253.70129707593287</v>
      </c>
      <c r="AU301" s="22">
        <f t="shared" ref="AU301" si="316">(O301/6951482)*100000</f>
        <v>467.8426844808057</v>
      </c>
      <c r="AV301" s="2"/>
      <c r="AW301" s="70"/>
      <c r="AX301" s="70"/>
      <c r="BE301" s="6">
        <f t="shared" si="166"/>
        <v>44197</v>
      </c>
      <c r="BF301" s="2">
        <f t="shared" si="211"/>
        <v>202266</v>
      </c>
      <c r="BG301" s="2">
        <f t="shared" si="212"/>
        <v>7576</v>
      </c>
    </row>
    <row r="302" spans="1:59" x14ac:dyDescent="0.25">
      <c r="A302" s="102"/>
      <c r="B302" s="3">
        <v>1</v>
      </c>
      <c r="C302" s="3">
        <v>2</v>
      </c>
      <c r="D302" s="3">
        <v>301</v>
      </c>
      <c r="E302" s="94">
        <f>E301+1</f>
        <v>44198</v>
      </c>
      <c r="F302" s="11">
        <v>1831</v>
      </c>
      <c r="G302" s="11">
        <v>616</v>
      </c>
      <c r="H302" s="11">
        <v>114</v>
      </c>
      <c r="I302" s="11">
        <v>160</v>
      </c>
      <c r="J302" s="11">
        <f t="shared" si="216"/>
        <v>2447</v>
      </c>
      <c r="K302" s="3">
        <v>274</v>
      </c>
      <c r="L302" s="2">
        <f t="shared" ref="L302" si="317">T302-T301</f>
        <v>274</v>
      </c>
      <c r="N302" s="2">
        <f t="shared" ref="N302" si="318">SUM(F296:F302)</f>
        <v>18407</v>
      </c>
      <c r="O302" s="11">
        <f t="shared" ref="O302" si="319">SUM(J296:J302)</f>
        <v>32897</v>
      </c>
      <c r="P302" s="2">
        <f t="shared" ref="P302" si="320">SUM(K296:K302)</f>
        <v>5625</v>
      </c>
      <c r="R302" s="2">
        <f t="shared" ref="R302" si="321">(P302/N302)*100</f>
        <v>30.559026457326016</v>
      </c>
      <c r="S302" s="3">
        <f t="shared" ref="S302" si="322">(P302/O302)*100</f>
        <v>17.098823600936257</v>
      </c>
      <c r="T302" s="3">
        <v>202540</v>
      </c>
      <c r="U302" s="3">
        <v>4747</v>
      </c>
      <c r="V302" s="3">
        <v>462</v>
      </c>
      <c r="W302" s="3">
        <f t="shared" si="120"/>
        <v>4285</v>
      </c>
      <c r="X302" s="3">
        <v>28</v>
      </c>
      <c r="Y302" s="2">
        <f t="shared" ref="Y302" si="323">SUM(K289:K302)</f>
        <v>12513</v>
      </c>
      <c r="Z302" s="2">
        <f t="shared" ref="Z302" si="324">SUM(X289:X302)</f>
        <v>1108</v>
      </c>
      <c r="AA302" s="19">
        <f t="shared" ref="AA302" si="325">(Z302/Y302)*100</f>
        <v>8.8547910173419648</v>
      </c>
      <c r="AB302" s="3">
        <v>7604</v>
      </c>
      <c r="AC302" s="3">
        <v>816</v>
      </c>
      <c r="AD302" s="2">
        <f t="shared" ref="AD302" si="326">SUM(AC289:AC302)</f>
        <v>23721</v>
      </c>
      <c r="AE302" s="2">
        <f t="shared" ref="AE302" si="327">AD302+Z302</f>
        <v>24829</v>
      </c>
      <c r="AF302" s="2">
        <f t="shared" ref="AF302" si="328">(Z302/AE302)*100</f>
        <v>4.4625236618470332</v>
      </c>
      <c r="AG302" s="2">
        <f t="shared" ref="AG302" si="329">Y302/AD302</f>
        <v>0.52750727203743519</v>
      </c>
      <c r="AH302" s="3">
        <v>120343</v>
      </c>
      <c r="AI302" s="3">
        <f t="shared" si="170"/>
        <v>74593</v>
      </c>
      <c r="AJ302" s="3">
        <v>8</v>
      </c>
      <c r="AL302" s="3">
        <f t="shared" si="171"/>
        <v>69846</v>
      </c>
      <c r="AM302" s="3">
        <f t="shared" si="172"/>
        <v>3.7543201342944603</v>
      </c>
      <c r="AN302" s="3">
        <f t="shared" si="173"/>
        <v>6.3638679232635775</v>
      </c>
      <c r="AO302" s="3">
        <f t="shared" si="169"/>
        <v>9.7324626079629244</v>
      </c>
      <c r="AP302" s="3">
        <f t="shared" si="174"/>
        <v>0.61936106605177432</v>
      </c>
      <c r="AQ302" s="3">
        <f t="shared" si="175"/>
        <v>5.7445068572118032</v>
      </c>
      <c r="AR302" s="19">
        <f t="shared" ref="AR302" si="330">(Y302/6951482)*100000</f>
        <v>180.00478171417259</v>
      </c>
      <c r="AS302" s="22">
        <f t="shared" ref="AS302" si="331">(Z302/6951482)*100000</f>
        <v>15.939047242012567</v>
      </c>
      <c r="AT302" s="19">
        <f t="shared" ref="AT302" si="332">(N302/6951482)*100000</f>
        <v>264.79245720552825</v>
      </c>
      <c r="AU302" s="22">
        <f t="shared" ref="AU302" si="333">(O302/6951482)*100000</f>
        <v>473.23721761776841</v>
      </c>
      <c r="AV302" s="2"/>
      <c r="AW302" s="70"/>
      <c r="AX302" s="70"/>
      <c r="BE302" s="6">
        <f t="shared" si="166"/>
        <v>44198</v>
      </c>
      <c r="BF302" s="2">
        <f t="shared" si="211"/>
        <v>202540</v>
      </c>
      <c r="BG302" s="2">
        <f t="shared" si="212"/>
        <v>7604</v>
      </c>
    </row>
    <row r="303" spans="1:59" s="46" customFormat="1" x14ac:dyDescent="0.25">
      <c r="A303" s="89" t="s">
        <v>102</v>
      </c>
      <c r="B303" s="46">
        <v>1</v>
      </c>
      <c r="C303" s="46">
        <v>3</v>
      </c>
      <c r="D303" s="46">
        <v>302</v>
      </c>
      <c r="E303" s="93">
        <f t="shared" ref="E303:E304" si="334">E302+1</f>
        <v>44199</v>
      </c>
      <c r="F303" s="51">
        <v>1867</v>
      </c>
      <c r="G303" s="51">
        <v>718</v>
      </c>
      <c r="H303" s="51">
        <v>159</v>
      </c>
      <c r="I303" s="51">
        <v>181</v>
      </c>
      <c r="J303" s="51">
        <f t="shared" si="216"/>
        <v>2585</v>
      </c>
      <c r="K303" s="46">
        <v>340</v>
      </c>
      <c r="L303" s="36">
        <f t="shared" ref="L303:L304" si="335">T303-T302</f>
        <v>340</v>
      </c>
      <c r="M303" s="46">
        <v>5496</v>
      </c>
      <c r="N303" s="36">
        <f t="shared" ref="N303:N304" si="336">SUM(F297:F303)</f>
        <v>18515</v>
      </c>
      <c r="O303" s="51">
        <f t="shared" ref="O303:O304" si="337">SUM(J297:J303)</f>
        <v>32509</v>
      </c>
      <c r="P303" s="36">
        <f t="shared" ref="P303:P304" si="338">SUM(K297:K303)</f>
        <v>5496</v>
      </c>
      <c r="Q303" s="46">
        <v>521</v>
      </c>
      <c r="R303" s="36">
        <f t="shared" ref="R303:R304" si="339">(P303/N303)*100</f>
        <v>29.684039967593844</v>
      </c>
      <c r="S303" s="46">
        <f t="shared" ref="S303:S304" si="340">(P303/O303)*100</f>
        <v>16.906087544987543</v>
      </c>
      <c r="T303" s="46">
        <v>202880</v>
      </c>
      <c r="U303" s="46">
        <v>4786</v>
      </c>
      <c r="V303" s="46">
        <v>458</v>
      </c>
      <c r="W303" s="46">
        <f t="shared" si="120"/>
        <v>4328</v>
      </c>
      <c r="X303" s="46">
        <v>40</v>
      </c>
      <c r="Y303" s="36">
        <f t="shared" ref="Y303:Y304" si="341">SUM(K290:K303)</f>
        <v>11851</v>
      </c>
      <c r="Z303" s="36">
        <f t="shared" ref="Z303:Z304" si="342">SUM(X290:X303)</f>
        <v>1093</v>
      </c>
      <c r="AA303" s="39">
        <f t="shared" ref="AA303:AA304" si="343">(Z303/Y303)*100</f>
        <v>9.2228503923719529</v>
      </c>
      <c r="AB303" s="46">
        <v>7644</v>
      </c>
      <c r="AC303" s="46">
        <v>1124</v>
      </c>
      <c r="AD303" s="36">
        <f t="shared" ref="AD303:AD304" si="344">SUM(AC290:AC303)</f>
        <v>23441</v>
      </c>
      <c r="AE303" s="36">
        <f t="shared" ref="AE303:AE304" si="345">AD303+Z303</f>
        <v>24534</v>
      </c>
      <c r="AF303" s="36">
        <f t="shared" ref="AF303:AF304" si="346">(Z303/AE303)*100</f>
        <v>4.455041982554822</v>
      </c>
      <c r="AG303" s="36">
        <f t="shared" ref="AG303:AG304" si="347">Y303/AD303</f>
        <v>0.50556716863615037</v>
      </c>
      <c r="AH303" s="46">
        <v>121467</v>
      </c>
      <c r="AI303" s="46">
        <f t="shared" si="170"/>
        <v>73769</v>
      </c>
      <c r="AJ303" s="46">
        <v>8</v>
      </c>
      <c r="AL303" s="46">
        <f t="shared" si="171"/>
        <v>68983</v>
      </c>
      <c r="AM303" s="46">
        <f t="shared" si="172"/>
        <v>3.7677444794952684</v>
      </c>
      <c r="AN303" s="46">
        <f t="shared" si="173"/>
        <v>6.4878200870284273</v>
      </c>
      <c r="AO303" s="46">
        <f t="shared" si="169"/>
        <v>9.5695779356456327</v>
      </c>
      <c r="AP303" s="46">
        <f t="shared" si="174"/>
        <v>0.62085699955265761</v>
      </c>
      <c r="AQ303" s="46">
        <f t="shared" si="175"/>
        <v>5.866963087475769</v>
      </c>
      <c r="AR303" s="39">
        <f t="shared" ref="AR303:AR304" si="348">(Y303/6951482)*100000</f>
        <v>170.48163254972107</v>
      </c>
      <c r="AS303" s="41">
        <f t="shared" ref="AS303:AS304" si="349">(Z303/6951482)*100000</f>
        <v>15.723265916534057</v>
      </c>
      <c r="AT303" s="39">
        <f t="shared" ref="AT303:AT304" si="350">(N303/6951482)*100000</f>
        <v>266.34608274897357</v>
      </c>
      <c r="AU303" s="41">
        <f t="shared" ref="AU303:AU304" si="351">(O303/6951482)*100000</f>
        <v>467.65567399872424</v>
      </c>
      <c r="AV303" s="36"/>
      <c r="AW303" s="71"/>
      <c r="AX303" s="71"/>
      <c r="BA303" s="51"/>
      <c r="BD303" s="51"/>
      <c r="BE303" s="50">
        <f t="shared" si="166"/>
        <v>44199</v>
      </c>
      <c r="BF303" s="36">
        <f t="shared" si="211"/>
        <v>202880</v>
      </c>
      <c r="BG303" s="36">
        <f t="shared" si="212"/>
        <v>7644</v>
      </c>
    </row>
    <row r="304" spans="1:59" x14ac:dyDescent="0.25">
      <c r="B304" s="3">
        <v>1</v>
      </c>
      <c r="C304" s="3">
        <v>4</v>
      </c>
      <c r="D304" s="3">
        <v>303</v>
      </c>
      <c r="E304" s="94">
        <f t="shared" si="334"/>
        <v>44200</v>
      </c>
      <c r="F304" s="11">
        <v>1816</v>
      </c>
      <c r="G304" s="11">
        <v>844</v>
      </c>
      <c r="H304" s="11">
        <v>99</v>
      </c>
      <c r="I304" s="11">
        <v>72</v>
      </c>
      <c r="J304" s="11">
        <f t="shared" si="216"/>
        <v>2660</v>
      </c>
      <c r="K304" s="3">
        <v>171</v>
      </c>
      <c r="L304" s="2">
        <f t="shared" si="335"/>
        <v>171</v>
      </c>
      <c r="N304" s="2">
        <f t="shared" si="336"/>
        <v>18425</v>
      </c>
      <c r="O304" s="11">
        <f t="shared" si="337"/>
        <v>32359</v>
      </c>
      <c r="P304" s="2">
        <f t="shared" si="338"/>
        <v>5335</v>
      </c>
      <c r="R304" s="2">
        <f t="shared" si="339"/>
        <v>28.955223880597014</v>
      </c>
      <c r="S304" s="3">
        <f t="shared" si="340"/>
        <v>16.486912450941006</v>
      </c>
      <c r="T304" s="3">
        <v>203051</v>
      </c>
      <c r="U304" s="3">
        <v>4689</v>
      </c>
      <c r="V304" s="3">
        <v>453</v>
      </c>
      <c r="W304" s="3">
        <f t="shared" si="120"/>
        <v>4236</v>
      </c>
      <c r="X304" s="3">
        <v>34</v>
      </c>
      <c r="Y304" s="2">
        <f t="shared" si="341"/>
        <v>11856</v>
      </c>
      <c r="Z304" s="2">
        <f t="shared" si="342"/>
        <v>1069</v>
      </c>
      <c r="AA304" s="19">
        <f t="shared" si="343"/>
        <v>9.0165317139001342</v>
      </c>
      <c r="AB304" s="3">
        <v>7678</v>
      </c>
      <c r="AC304" s="3">
        <v>944</v>
      </c>
      <c r="AD304" s="2">
        <f t="shared" si="344"/>
        <v>22653</v>
      </c>
      <c r="AE304" s="2">
        <f t="shared" si="345"/>
        <v>23722</v>
      </c>
      <c r="AF304" s="2">
        <f t="shared" si="346"/>
        <v>4.5063653992074872</v>
      </c>
      <c r="AG304" s="2">
        <f t="shared" si="347"/>
        <v>0.52337438749834464</v>
      </c>
      <c r="AH304" s="3">
        <v>122411</v>
      </c>
      <c r="AI304" s="3">
        <f t="shared" si="170"/>
        <v>72962</v>
      </c>
      <c r="AJ304" s="3">
        <v>6</v>
      </c>
      <c r="AL304" s="3">
        <f t="shared" si="171"/>
        <v>68273</v>
      </c>
      <c r="AM304" s="3">
        <f t="shared" si="172"/>
        <v>3.7813160240530705</v>
      </c>
      <c r="AN304" s="3">
        <f t="shared" si="173"/>
        <v>6.4266330418574045</v>
      </c>
      <c r="AO304" s="3">
        <f t="shared" si="169"/>
        <v>9.6609085092770322</v>
      </c>
      <c r="AP304" s="3">
        <f t="shared" si="174"/>
        <v>0.62087113840081143</v>
      </c>
      <c r="AQ304" s="3">
        <f t="shared" si="175"/>
        <v>5.8057619034565935</v>
      </c>
      <c r="AR304" s="19">
        <f t="shared" si="348"/>
        <v>170.55355965821389</v>
      </c>
      <c r="AS304" s="22">
        <f t="shared" si="349"/>
        <v>15.378015795768443</v>
      </c>
      <c r="AT304" s="19">
        <f t="shared" si="350"/>
        <v>265.05139479610244</v>
      </c>
      <c r="AU304" s="22">
        <f t="shared" si="351"/>
        <v>465.49786074393921</v>
      </c>
      <c r="AV304" s="2"/>
      <c r="AW304" s="70"/>
      <c r="AX304" s="70"/>
      <c r="BE304" s="6">
        <f t="shared" si="166"/>
        <v>44200</v>
      </c>
      <c r="BF304" s="2">
        <f t="shared" si="211"/>
        <v>203051</v>
      </c>
      <c r="BG304" s="2">
        <f t="shared" si="212"/>
        <v>7678</v>
      </c>
    </row>
    <row r="305" spans="1:59" x14ac:dyDescent="0.25">
      <c r="B305" s="3">
        <v>1</v>
      </c>
      <c r="C305" s="3">
        <v>5</v>
      </c>
      <c r="D305" s="3">
        <v>304</v>
      </c>
      <c r="E305" s="94">
        <f>E304+1</f>
        <v>44201</v>
      </c>
      <c r="F305" s="11">
        <v>5435</v>
      </c>
      <c r="G305" s="11">
        <v>5339</v>
      </c>
      <c r="H305" s="11">
        <v>504</v>
      </c>
      <c r="I305" s="11">
        <v>525</v>
      </c>
      <c r="J305" s="11">
        <f t="shared" si="216"/>
        <v>10774</v>
      </c>
      <c r="K305" s="3">
        <v>1029</v>
      </c>
      <c r="L305" s="2">
        <f t="shared" ref="L305" si="352">T305-T304</f>
        <v>1029</v>
      </c>
      <c r="N305" s="2">
        <f t="shared" ref="N305" si="353">SUM(F299:F305)</f>
        <v>22848</v>
      </c>
      <c r="O305" s="11">
        <f t="shared" ref="O305" si="354">SUM(J299:J305)</f>
        <v>40764</v>
      </c>
      <c r="P305" s="2">
        <f t="shared" ref="P305" si="355">SUM(K299:K305)</f>
        <v>6027</v>
      </c>
      <c r="R305" s="2">
        <f t="shared" ref="R305" si="356">(P305/N305)*100</f>
        <v>26.378676470588236</v>
      </c>
      <c r="S305" s="3">
        <f t="shared" ref="S305" si="357">(P305/O305)*100</f>
        <v>14.785104503974095</v>
      </c>
      <c r="T305" s="3">
        <v>204080</v>
      </c>
      <c r="U305" s="3">
        <v>4405</v>
      </c>
      <c r="V305" s="3">
        <v>411</v>
      </c>
      <c r="W305" s="3">
        <f t="shared" si="120"/>
        <v>3994</v>
      </c>
      <c r="X305" s="3">
        <v>157</v>
      </c>
      <c r="Y305" s="2">
        <f t="shared" ref="Y305" si="358">SUM(K292:K305)</f>
        <v>11608</v>
      </c>
      <c r="Z305" s="2">
        <f t="shared" ref="Z305" si="359">SUM(X292:X305)</f>
        <v>1070</v>
      </c>
      <c r="AA305" s="19">
        <f t="shared" ref="AA305" si="360">(Z305/Y305)*100</f>
        <v>9.217780840799449</v>
      </c>
      <c r="AB305" s="3">
        <v>7835</v>
      </c>
      <c r="AC305" s="3">
        <v>2213</v>
      </c>
      <c r="AD305" s="2">
        <f t="shared" ref="AD305" si="361">SUM(AC292:AC305)</f>
        <v>21958</v>
      </c>
      <c r="AE305" s="2">
        <f t="shared" ref="AE305" si="362">AD305+Z305</f>
        <v>23028</v>
      </c>
      <c r="AF305" s="2">
        <f t="shared" ref="AF305" si="363">(Z305/AE305)*100</f>
        <v>4.6465172833072783</v>
      </c>
      <c r="AG305" s="2">
        <f t="shared" ref="AG305" si="364">Y305/AD305</f>
        <v>0.52864559613808182</v>
      </c>
      <c r="AH305" s="3">
        <v>124624</v>
      </c>
      <c r="AI305" s="3">
        <f t="shared" si="170"/>
        <v>71621</v>
      </c>
      <c r="AJ305" s="3">
        <v>42</v>
      </c>
      <c r="AL305" s="3">
        <f t="shared" si="171"/>
        <v>67216</v>
      </c>
      <c r="AM305" s="3">
        <f t="shared" si="172"/>
        <v>3.8391807134457077</v>
      </c>
      <c r="AN305" s="3">
        <f t="shared" si="173"/>
        <v>6.1504307395875513</v>
      </c>
      <c r="AO305" s="3">
        <f t="shared" si="169"/>
        <v>9.3303064699205454</v>
      </c>
      <c r="AP305" s="3">
        <f t="shared" si="174"/>
        <v>0.5738540372237193</v>
      </c>
      <c r="AQ305" s="3">
        <f t="shared" si="175"/>
        <v>5.5765767023638322</v>
      </c>
      <c r="AR305" s="19">
        <f t="shared" ref="AR305" si="365">(Y305/6951482)*100000</f>
        <v>166.9859750769692</v>
      </c>
      <c r="AS305" s="22">
        <f t="shared" ref="AS305" si="366">(Z305/6951482)*100000</f>
        <v>15.392401217467009</v>
      </c>
      <c r="AT305" s="19">
        <f t="shared" ref="AT305" si="367">(N305/6951482)*100000</f>
        <v>328.67811496886566</v>
      </c>
      <c r="AU305" s="22">
        <f t="shared" ref="AU305" si="368">(O305/6951482)*100000</f>
        <v>586.40733012039732</v>
      </c>
      <c r="AV305" s="2"/>
      <c r="AW305" s="70"/>
      <c r="AX305" s="70"/>
      <c r="BE305" s="6">
        <f t="shared" si="166"/>
        <v>44201</v>
      </c>
      <c r="BF305" s="2">
        <f t="shared" si="211"/>
        <v>204080</v>
      </c>
      <c r="BG305" s="2">
        <f t="shared" si="212"/>
        <v>7835</v>
      </c>
    </row>
    <row r="306" spans="1:59" x14ac:dyDescent="0.25">
      <c r="B306" s="3">
        <v>1</v>
      </c>
      <c r="C306" s="3">
        <v>6</v>
      </c>
      <c r="D306" s="3">
        <v>305</v>
      </c>
      <c r="E306" s="94">
        <f t="shared" ref="E306:E330" si="369">E305+1</f>
        <v>44202</v>
      </c>
      <c r="F306" s="11">
        <v>7290</v>
      </c>
      <c r="G306" s="11">
        <v>4166</v>
      </c>
      <c r="H306" s="11">
        <v>387</v>
      </c>
      <c r="I306" s="11">
        <v>923</v>
      </c>
      <c r="J306" s="11">
        <f t="shared" si="216"/>
        <v>11456</v>
      </c>
      <c r="K306" s="3">
        <v>1310</v>
      </c>
      <c r="L306" s="2">
        <f t="shared" ref="L306" si="370">T306-T305</f>
        <v>1310</v>
      </c>
      <c r="N306" s="2">
        <f t="shared" ref="N306" si="371">SUM(F300:F306)</f>
        <v>26435</v>
      </c>
      <c r="O306" s="11">
        <f t="shared" ref="O306" si="372">SUM(J300:J306)</f>
        <v>44136</v>
      </c>
      <c r="P306" s="2">
        <f t="shared" ref="P306" si="373">SUM(K300:K306)</f>
        <v>5899</v>
      </c>
      <c r="R306" s="2">
        <f t="shared" ref="R306" si="374">(P306/N306)*100</f>
        <v>22.315112540192928</v>
      </c>
      <c r="S306" s="3">
        <f t="shared" ref="S306" si="375">(P306/O306)*100</f>
        <v>13.365506615914446</v>
      </c>
      <c r="T306" s="3">
        <v>205390</v>
      </c>
      <c r="U306" s="3">
        <v>4286</v>
      </c>
      <c r="V306" s="3">
        <v>393</v>
      </c>
      <c r="W306" s="3">
        <f t="shared" si="120"/>
        <v>3893</v>
      </c>
      <c r="X306" s="3">
        <v>67</v>
      </c>
      <c r="Y306" s="2">
        <f t="shared" ref="Y306" si="376">SUM(K293:K306)</f>
        <v>11119</v>
      </c>
      <c r="Z306" s="2">
        <f t="shared" ref="Z306" si="377">SUM(X293:X306)</f>
        <v>1023</v>
      </c>
      <c r="AA306" s="19">
        <f t="shared" ref="AA306" si="378">(Z306/Y306)*100</f>
        <v>9.2004676679557509</v>
      </c>
      <c r="AB306" s="3">
        <v>7902</v>
      </c>
      <c r="AC306" s="3">
        <v>2142</v>
      </c>
      <c r="AD306" s="2">
        <f t="shared" ref="AD306" si="379">SUM(AC293:AC306)</f>
        <v>21676</v>
      </c>
      <c r="AE306" s="2">
        <f t="shared" ref="AE306" si="380">AD306+Z306</f>
        <v>22699</v>
      </c>
      <c r="AF306" s="2">
        <f t="shared" ref="AF306" si="381">(Z306/AE306)*100</f>
        <v>4.5068064672452532</v>
      </c>
      <c r="AG306" s="2">
        <f t="shared" ref="AG306" si="382">Y306/AD306</f>
        <v>0.51296364642923054</v>
      </c>
      <c r="AH306" s="3">
        <v>126766</v>
      </c>
      <c r="AI306" s="3">
        <f t="shared" si="170"/>
        <v>70722</v>
      </c>
      <c r="AJ306" s="3">
        <v>42</v>
      </c>
      <c r="AL306" s="3">
        <f t="shared" si="171"/>
        <v>66436</v>
      </c>
      <c r="AM306" s="3">
        <f t="shared" si="172"/>
        <v>3.847314864404304</v>
      </c>
      <c r="AN306" s="3">
        <f t="shared" si="173"/>
        <v>6.0603489720313339</v>
      </c>
      <c r="AO306" s="3">
        <f t="shared" si="169"/>
        <v>9.1693887074195057</v>
      </c>
      <c r="AP306" s="3">
        <f t="shared" si="174"/>
        <v>0.55569695427165522</v>
      </c>
      <c r="AQ306" s="3">
        <f t="shared" si="175"/>
        <v>5.5046520177596783</v>
      </c>
      <c r="AR306" s="19">
        <f t="shared" ref="AR306" si="383">(Y306/6951482)*100000</f>
        <v>159.95150386636979</v>
      </c>
      <c r="AS306" s="22">
        <f t="shared" ref="AS306" si="384">(Z306/6951482)*100000</f>
        <v>14.716286397634345</v>
      </c>
      <c r="AT306" s="19">
        <f t="shared" ref="AT306" si="385">(N306/6951482)*100000</f>
        <v>380.27862260162652</v>
      </c>
      <c r="AU306" s="22">
        <f t="shared" ref="AU306" si="386">(O306/6951482)*100000</f>
        <v>634.91497208796625</v>
      </c>
      <c r="AV306" s="2"/>
      <c r="AW306" s="70"/>
      <c r="AX306" s="70"/>
      <c r="BE306" s="6">
        <f t="shared" si="166"/>
        <v>44202</v>
      </c>
      <c r="BF306" s="2">
        <f t="shared" si="211"/>
        <v>205390</v>
      </c>
      <c r="BG306" s="2">
        <f t="shared" si="212"/>
        <v>7902</v>
      </c>
    </row>
    <row r="307" spans="1:59" x14ac:dyDescent="0.25">
      <c r="B307" s="3">
        <v>1</v>
      </c>
      <c r="C307" s="3">
        <v>7</v>
      </c>
      <c r="D307" s="3">
        <v>306</v>
      </c>
      <c r="E307" s="94">
        <f t="shared" si="369"/>
        <v>44203</v>
      </c>
      <c r="F307" s="11">
        <v>5541</v>
      </c>
      <c r="G307" s="11">
        <v>4547</v>
      </c>
      <c r="H307" s="11">
        <v>343</v>
      </c>
      <c r="I307" s="11">
        <v>659</v>
      </c>
      <c r="J307" s="11">
        <f t="shared" si="216"/>
        <v>10088</v>
      </c>
      <c r="K307" s="3">
        <v>1002</v>
      </c>
      <c r="L307" s="2">
        <f t="shared" ref="L307" si="387">T307-T306</f>
        <v>1002</v>
      </c>
      <c r="N307" s="2">
        <f t="shared" ref="N307" si="388">SUM(F301:F307)</f>
        <v>27371</v>
      </c>
      <c r="O307" s="11">
        <f t="shared" ref="O307" si="389">SUM(J301:J307)</f>
        <v>45749</v>
      </c>
      <c r="P307" s="2">
        <f t="shared" ref="P307" si="390">SUM(K301:K307)</f>
        <v>5172</v>
      </c>
      <c r="R307" s="2">
        <f t="shared" ref="R307" si="391">(P307/N307)*100</f>
        <v>18.895911731394541</v>
      </c>
      <c r="S307" s="3">
        <f t="shared" ref="S307:S308" si="392">(P307/O307)*100</f>
        <v>11.305165140221645</v>
      </c>
      <c r="T307" s="3">
        <v>206392</v>
      </c>
      <c r="U307" s="3">
        <v>4262</v>
      </c>
      <c r="V307" s="3">
        <v>379</v>
      </c>
      <c r="W307" s="3">
        <f t="shared" si="120"/>
        <v>3883</v>
      </c>
      <c r="X307" s="3">
        <v>59</v>
      </c>
      <c r="Y307" s="2">
        <f t="shared" ref="Y307" si="393">SUM(K294:K307)</f>
        <v>10506</v>
      </c>
      <c r="Z307" s="2">
        <f t="shared" ref="Z307" si="394">SUM(X294:X307)</f>
        <v>983</v>
      </c>
      <c r="AA307" s="19">
        <f t="shared" ref="AA307" si="395">(Z307/Y307)*100</f>
        <v>9.3565581572434802</v>
      </c>
      <c r="AB307" s="3">
        <v>7961</v>
      </c>
      <c r="AC307" s="3">
        <v>2023</v>
      </c>
      <c r="AD307" s="2">
        <f t="shared" ref="AD307" si="396">SUM(AC294:AC307)</f>
        <v>22324</v>
      </c>
      <c r="AE307" s="2">
        <f t="shared" ref="AE307" si="397">AD307+Z307</f>
        <v>23307</v>
      </c>
      <c r="AF307" s="2">
        <f t="shared" ref="AF307" si="398">(Z307/AE307)*100</f>
        <v>4.2176170249281331</v>
      </c>
      <c r="AG307" s="2">
        <f t="shared" ref="AG307" si="399">Y307/AD307</f>
        <v>0.470614585199785</v>
      </c>
      <c r="AH307" s="3">
        <v>128789</v>
      </c>
      <c r="AI307" s="3">
        <f t="shared" si="170"/>
        <v>69642</v>
      </c>
      <c r="AJ307" s="3">
        <v>28</v>
      </c>
      <c r="AL307" s="3">
        <f t="shared" si="171"/>
        <v>65380</v>
      </c>
      <c r="AM307" s="3">
        <f t="shared" si="172"/>
        <v>3.8572231481840378</v>
      </c>
      <c r="AN307" s="3">
        <f t="shared" si="173"/>
        <v>6.1198701932741741</v>
      </c>
      <c r="AO307" s="3">
        <f t="shared" si="169"/>
        <v>8.8925387142186771</v>
      </c>
      <c r="AP307" s="3">
        <f t="shared" si="174"/>
        <v>0.54421182619683528</v>
      </c>
      <c r="AQ307" s="3">
        <f t="shared" si="175"/>
        <v>5.575658367077339</v>
      </c>
      <c r="AR307" s="19">
        <f t="shared" ref="AR307" si="400">(Y307/6951482)*100000</f>
        <v>151.13324036514803</v>
      </c>
      <c r="AS307" s="22">
        <f t="shared" ref="AS307" si="401">(Z307/6951482)*100000</f>
        <v>14.140869529691654</v>
      </c>
      <c r="AT307" s="19">
        <f t="shared" ref="AT307" si="402">(N307/6951482)*100000</f>
        <v>393.74337731148546</v>
      </c>
      <c r="AU307" s="22">
        <f t="shared" ref="AU307" si="403">(O307/6951482)*100000</f>
        <v>658.11865728775535</v>
      </c>
      <c r="AV307" s="2"/>
      <c r="AW307" s="70"/>
      <c r="AX307" s="70"/>
      <c r="BE307" s="6">
        <f t="shared" si="166"/>
        <v>44203</v>
      </c>
      <c r="BF307" s="2">
        <f t="shared" si="211"/>
        <v>206392</v>
      </c>
      <c r="BG307" s="2">
        <f t="shared" si="212"/>
        <v>7961</v>
      </c>
    </row>
    <row r="308" spans="1:59" x14ac:dyDescent="0.25">
      <c r="B308" s="3">
        <v>1</v>
      </c>
      <c r="C308" s="3">
        <v>8</v>
      </c>
      <c r="D308" s="3">
        <v>307</v>
      </c>
      <c r="E308" s="94">
        <f t="shared" si="369"/>
        <v>44204</v>
      </c>
      <c r="F308" s="11">
        <v>6079</v>
      </c>
      <c r="G308" s="11">
        <v>3832</v>
      </c>
      <c r="H308" s="11">
        <v>284</v>
      </c>
      <c r="I308" s="11">
        <v>583</v>
      </c>
      <c r="J308" s="11">
        <f t="shared" si="216"/>
        <v>9911</v>
      </c>
      <c r="K308" s="3">
        <v>867</v>
      </c>
      <c r="L308" s="2">
        <f t="shared" ref="L308" si="404">T308-T307</f>
        <v>867</v>
      </c>
      <c r="N308" s="2">
        <f t="shared" ref="N308" si="405">SUM(F302:F308)</f>
        <v>29859</v>
      </c>
      <c r="O308" s="11">
        <f t="shared" ref="O308" si="406">SUM(J302:J308)</f>
        <v>49921</v>
      </c>
      <c r="P308" s="2">
        <f t="shared" ref="P308" si="407">SUM(K302:K308)</f>
        <v>4993</v>
      </c>
      <c r="R308" s="2">
        <f t="shared" ref="R308" si="408">(P308/N308)*100</f>
        <v>16.721926387353896</v>
      </c>
      <c r="S308" s="3">
        <f t="shared" si="392"/>
        <v>10.001802848500631</v>
      </c>
      <c r="T308" s="3">
        <v>207259</v>
      </c>
      <c r="U308" s="3">
        <v>4250</v>
      </c>
      <c r="V308" s="3">
        <v>377</v>
      </c>
      <c r="W308" s="3">
        <f t="shared" si="120"/>
        <v>3873</v>
      </c>
      <c r="X308" s="3">
        <v>56</v>
      </c>
      <c r="Y308" s="2">
        <f t="shared" ref="Y308" si="409">SUM(K295:K308)</f>
        <v>10601</v>
      </c>
      <c r="Z308" s="2">
        <f t="shared" ref="Z308" si="410">SUM(X295:X308)</f>
        <v>994</v>
      </c>
      <c r="AA308" s="19">
        <f t="shared" ref="AA308" si="411">(Z308/Y308)*100</f>
        <v>9.3764739175549483</v>
      </c>
      <c r="AB308" s="3">
        <v>8017</v>
      </c>
      <c r="AC308" s="3">
        <v>1402</v>
      </c>
      <c r="AD308" s="2">
        <f t="shared" ref="AD308" si="412">SUM(AC295:AC308)</f>
        <v>22511</v>
      </c>
      <c r="AE308" s="2">
        <f t="shared" ref="AE308" si="413">AD308+Z308</f>
        <v>23505</v>
      </c>
      <c r="AF308" s="2">
        <f t="shared" ref="AF308" si="414">(Z308/AE308)*100</f>
        <v>4.2288874707509043</v>
      </c>
      <c r="AG308" s="2">
        <f t="shared" ref="AG308" si="415">Y308/AD308</f>
        <v>0.47092532539647286</v>
      </c>
      <c r="AH308" s="3">
        <v>130191</v>
      </c>
      <c r="AI308" s="3">
        <f t="shared" si="170"/>
        <v>69051</v>
      </c>
      <c r="AJ308" s="3">
        <v>42</v>
      </c>
      <c r="AL308" s="3">
        <f t="shared" si="171"/>
        <v>64801</v>
      </c>
      <c r="AM308" s="3">
        <f t="shared" si="172"/>
        <v>3.8681070544584313</v>
      </c>
      <c r="AN308" s="3">
        <f t="shared" si="173"/>
        <v>6.1548710373492055</v>
      </c>
      <c r="AO308" s="3">
        <f t="shared" si="169"/>
        <v>8.8705882352941181</v>
      </c>
      <c r="AP308" s="3">
        <f t="shared" si="174"/>
        <v>0.54597326613662367</v>
      </c>
      <c r="AQ308" s="3">
        <f t="shared" si="175"/>
        <v>5.6088977712125825</v>
      </c>
      <c r="AR308" s="19">
        <f t="shared" ref="AR308" si="416">(Y308/6951482)*100000</f>
        <v>152.49985542651194</v>
      </c>
      <c r="AS308" s="22">
        <f t="shared" ref="AS308" si="417">(Z308/6951482)*100000</f>
        <v>14.299109168375894</v>
      </c>
      <c r="AT308" s="19">
        <f t="shared" ref="AT308" si="418">(N308/6951482)*100000</f>
        <v>429.53430649752096</v>
      </c>
      <c r="AU308" s="22">
        <f t="shared" ref="AU308" si="419">(O308/6951482)*100000</f>
        <v>718.13463661417813</v>
      </c>
      <c r="AV308" s="2"/>
      <c r="AW308" s="70"/>
      <c r="AX308" s="70"/>
      <c r="BE308" s="6">
        <f t="shared" si="166"/>
        <v>44204</v>
      </c>
      <c r="BF308" s="2">
        <f t="shared" si="211"/>
        <v>207259</v>
      </c>
      <c r="BG308" s="2">
        <f t="shared" si="212"/>
        <v>8017</v>
      </c>
    </row>
    <row r="309" spans="1:59" x14ac:dyDescent="0.25">
      <c r="B309" s="3">
        <v>1</v>
      </c>
      <c r="C309" s="3">
        <v>9</v>
      </c>
      <c r="D309" s="3">
        <v>308</v>
      </c>
      <c r="E309" s="94">
        <f t="shared" si="369"/>
        <v>44205</v>
      </c>
      <c r="F309" s="11">
        <v>6481</v>
      </c>
      <c r="G309" s="11">
        <v>3390</v>
      </c>
      <c r="H309" s="11">
        <v>281</v>
      </c>
      <c r="I309" s="11">
        <v>472</v>
      </c>
      <c r="J309" s="11">
        <f t="shared" si="216"/>
        <v>9871</v>
      </c>
      <c r="K309" s="3">
        <v>753</v>
      </c>
      <c r="L309" s="2">
        <f t="shared" ref="L309" si="420">T309-T308</f>
        <v>753</v>
      </c>
      <c r="N309" s="2">
        <f t="shared" ref="N309" si="421">SUM(F303:F309)</f>
        <v>34509</v>
      </c>
      <c r="O309" s="11">
        <f t="shared" ref="O309" si="422">SUM(J303:J309)</f>
        <v>57345</v>
      </c>
      <c r="P309" s="2">
        <f t="shared" ref="P309" si="423">SUM(K303:K309)</f>
        <v>5472</v>
      </c>
      <c r="R309" s="2">
        <f t="shared" ref="R309" si="424">(P309/N309)*100</f>
        <v>15.856733026167086</v>
      </c>
      <c r="S309" s="3">
        <f t="shared" ref="S309" si="425">(P309/O309)*100</f>
        <v>9.5422443107507195</v>
      </c>
      <c r="T309" s="3">
        <v>208012</v>
      </c>
      <c r="U309" s="3">
        <v>4186</v>
      </c>
      <c r="V309" s="3">
        <v>380</v>
      </c>
      <c r="W309" s="3">
        <f t="shared" si="120"/>
        <v>3806</v>
      </c>
      <c r="X309" s="3">
        <v>61</v>
      </c>
      <c r="Y309" s="2">
        <f t="shared" ref="Y309" si="426">SUM(K296:K309)</f>
        <v>11097</v>
      </c>
      <c r="Z309" s="2">
        <f t="shared" ref="Z309" si="427">SUM(X296:X309)</f>
        <v>1005</v>
      </c>
      <c r="AA309" s="19">
        <f t="shared" ref="AA309" si="428">(Z309/Y309)*100</f>
        <v>9.0565017572316844</v>
      </c>
      <c r="AB309" s="3">
        <v>8078</v>
      </c>
      <c r="AC309" s="3">
        <v>3831</v>
      </c>
      <c r="AD309" s="2">
        <f t="shared" ref="AD309" si="429">SUM(AC296:AC309)</f>
        <v>25156</v>
      </c>
      <c r="AE309" s="2">
        <f t="shared" ref="AE309" si="430">AD309+Z309</f>
        <v>26161</v>
      </c>
      <c r="AF309" s="2">
        <f t="shared" ref="AF309" si="431">(Z309/AE309)*100</f>
        <v>3.8415962692557626</v>
      </c>
      <c r="AG309" s="2">
        <f t="shared" ref="AG309" si="432">Y309/AD309</f>
        <v>0.4411273652408968</v>
      </c>
      <c r="AH309" s="3">
        <v>134022</v>
      </c>
      <c r="AI309" s="3">
        <f t="shared" si="170"/>
        <v>65912</v>
      </c>
      <c r="AJ309" s="3">
        <v>37</v>
      </c>
      <c r="AL309" s="3">
        <f t="shared" si="171"/>
        <v>61726</v>
      </c>
      <c r="AM309" s="3">
        <f t="shared" si="172"/>
        <v>3.8834298021268006</v>
      </c>
      <c r="AN309" s="3">
        <f t="shared" si="173"/>
        <v>6.350892098555649</v>
      </c>
      <c r="AO309" s="3">
        <f t="shared" si="169"/>
        <v>9.0778786430960352</v>
      </c>
      <c r="AP309" s="3">
        <f t="shared" si="174"/>
        <v>0.57652627746085694</v>
      </c>
      <c r="AQ309" s="3">
        <f t="shared" si="175"/>
        <v>5.7743658210947926</v>
      </c>
      <c r="AR309" s="19">
        <f t="shared" ref="AR309" si="433">(Y309/6951482)*100000</f>
        <v>159.63502458900132</v>
      </c>
      <c r="AS309" s="22">
        <f t="shared" ref="AS309" si="434">(Z309/6951482)*100000</f>
        <v>14.457348807060136</v>
      </c>
      <c r="AT309" s="19">
        <f t="shared" ref="AT309" si="435">(N309/6951482)*100000</f>
        <v>496.42651739585887</v>
      </c>
      <c r="AU309" s="22">
        <f t="shared" ref="AU309" si="436">(O309/6951482)*100000</f>
        <v>824.93200730434182</v>
      </c>
      <c r="AV309" s="2"/>
      <c r="AW309" s="70"/>
      <c r="AX309" s="70"/>
      <c r="BE309" s="6">
        <f t="shared" si="166"/>
        <v>44205</v>
      </c>
      <c r="BF309" s="2">
        <f t="shared" si="211"/>
        <v>208012</v>
      </c>
      <c r="BG309" s="2">
        <f t="shared" si="212"/>
        <v>8078</v>
      </c>
    </row>
    <row r="310" spans="1:59" s="46" customFormat="1" x14ac:dyDescent="0.25">
      <c r="A310" s="89" t="s">
        <v>103</v>
      </c>
      <c r="B310" s="46">
        <v>1</v>
      </c>
      <c r="C310" s="46">
        <v>10</v>
      </c>
      <c r="D310" s="46">
        <v>309</v>
      </c>
      <c r="E310" s="93">
        <f t="shared" si="369"/>
        <v>44206</v>
      </c>
      <c r="F310" s="51">
        <v>4658</v>
      </c>
      <c r="G310" s="51">
        <v>1252</v>
      </c>
      <c r="H310" s="51">
        <v>118</v>
      </c>
      <c r="I310" s="51">
        <v>276</v>
      </c>
      <c r="J310" s="51">
        <f t="shared" si="216"/>
        <v>5910</v>
      </c>
      <c r="K310" s="46">
        <v>394</v>
      </c>
      <c r="L310" s="36">
        <f t="shared" ref="L310:L311" si="437">T310-T309</f>
        <v>394</v>
      </c>
      <c r="M310" s="46">
        <v>5526</v>
      </c>
      <c r="N310" s="36">
        <f t="shared" ref="N310:N311" si="438">SUM(F304:F310)</f>
        <v>37300</v>
      </c>
      <c r="O310" s="51">
        <f t="shared" ref="O310:O311" si="439">SUM(J304:J310)</f>
        <v>60670</v>
      </c>
      <c r="P310" s="36">
        <f t="shared" ref="P310:P311" si="440">SUM(K304:K310)</f>
        <v>5526</v>
      </c>
      <c r="Q310" s="46">
        <v>453</v>
      </c>
      <c r="R310" s="36">
        <f t="shared" ref="R310:R311" si="441">(P310/N310)*100</f>
        <v>14.815013404825736</v>
      </c>
      <c r="S310" s="46">
        <f t="shared" ref="S310:S311" si="442">(P310/O310)*100</f>
        <v>9.1082907532553161</v>
      </c>
      <c r="T310" s="46">
        <v>208406</v>
      </c>
      <c r="U310" s="46">
        <v>4190</v>
      </c>
      <c r="V310" s="46">
        <v>380</v>
      </c>
      <c r="W310" s="46">
        <f t="shared" si="120"/>
        <v>3810</v>
      </c>
      <c r="X310" s="46">
        <v>19</v>
      </c>
      <c r="Y310" s="36">
        <f t="shared" ref="Y310:Y311" si="443">SUM(K297:K310)</f>
        <v>11022</v>
      </c>
      <c r="Z310" s="36">
        <f t="shared" ref="Z310:Z311" si="444">SUM(X297:X310)</f>
        <v>974</v>
      </c>
      <c r="AA310" s="39">
        <f t="shared" ref="AA310:AA311" si="445">(Z310/Y310)*100</f>
        <v>8.8368717111232087</v>
      </c>
      <c r="AB310" s="46">
        <v>8097</v>
      </c>
      <c r="AC310" s="46">
        <v>542</v>
      </c>
      <c r="AD310" s="36">
        <f t="shared" ref="AD310:AD311" si="446">SUM(AC297:AC310)</f>
        <v>24822</v>
      </c>
      <c r="AE310" s="36">
        <f t="shared" ref="AE310:AE311" si="447">AD310+Z310</f>
        <v>25796</v>
      </c>
      <c r="AF310" s="36">
        <f t="shared" ref="AF310:AF311" si="448">(Z310/AE310)*100</f>
        <v>3.7757791905721816</v>
      </c>
      <c r="AG310" s="36">
        <f t="shared" ref="AG310:AG311" si="449">Y310/AD310</f>
        <v>0.44404157602127148</v>
      </c>
      <c r="AH310" s="46">
        <v>134564</v>
      </c>
      <c r="AI310" s="46">
        <f t="shared" si="170"/>
        <v>65745</v>
      </c>
      <c r="AJ310" s="46">
        <v>12</v>
      </c>
      <c r="AL310" s="46">
        <f t="shared" si="171"/>
        <v>61555</v>
      </c>
      <c r="AM310" s="46">
        <f t="shared" si="172"/>
        <v>3.8852048405516157</v>
      </c>
      <c r="AN310" s="46">
        <f t="shared" si="173"/>
        <v>6.3731082211575032</v>
      </c>
      <c r="AO310" s="46">
        <f t="shared" si="169"/>
        <v>9.0692124105011924</v>
      </c>
      <c r="AP310" s="46">
        <f t="shared" si="174"/>
        <v>0.57799072172788801</v>
      </c>
      <c r="AQ310" s="46">
        <f t="shared" si="175"/>
        <v>5.7951174994296144</v>
      </c>
      <c r="AR310" s="39">
        <f t="shared" ref="AR310:AR311" si="450">(Y310/6951482)*100000</f>
        <v>158.55611796160878</v>
      </c>
      <c r="AS310" s="41">
        <f t="shared" ref="AS310:AS311" si="451">(Z310/6951482)*100000</f>
        <v>14.011400734404548</v>
      </c>
      <c r="AT310" s="39">
        <f t="shared" ref="AT310:AT311" si="452">(N310/6951482)*100000</f>
        <v>536.57622935656025</v>
      </c>
      <c r="AU310" s="41">
        <f t="shared" ref="AU310:AU311" si="453">(O310/6951482)*100000</f>
        <v>872.76353445207792</v>
      </c>
      <c r="AV310" s="36"/>
      <c r="AW310" s="71"/>
      <c r="AX310" s="71"/>
      <c r="BA310" s="51"/>
      <c r="BD310" s="51"/>
      <c r="BE310" s="50">
        <f t="shared" si="166"/>
        <v>44206</v>
      </c>
      <c r="BF310" s="36">
        <f t="shared" si="211"/>
        <v>208406</v>
      </c>
      <c r="BG310" s="36">
        <f t="shared" si="212"/>
        <v>8097</v>
      </c>
    </row>
    <row r="311" spans="1:59" x14ac:dyDescent="0.25">
      <c r="B311" s="3">
        <v>1</v>
      </c>
      <c r="C311" s="3">
        <v>11</v>
      </c>
      <c r="D311" s="3">
        <v>310</v>
      </c>
      <c r="E311" s="94">
        <f t="shared" si="369"/>
        <v>44207</v>
      </c>
      <c r="F311" s="11">
        <v>956</v>
      </c>
      <c r="G311" s="11">
        <v>673</v>
      </c>
      <c r="H311" s="11">
        <v>63</v>
      </c>
      <c r="I311" s="11">
        <v>42</v>
      </c>
      <c r="J311" s="11">
        <f t="shared" si="216"/>
        <v>1629</v>
      </c>
      <c r="K311" s="3">
        <v>105</v>
      </c>
      <c r="L311" s="2">
        <f t="shared" si="437"/>
        <v>105</v>
      </c>
      <c r="N311" s="2">
        <f t="shared" si="438"/>
        <v>36440</v>
      </c>
      <c r="O311" s="11">
        <f t="shared" si="439"/>
        <v>59639</v>
      </c>
      <c r="P311" s="2">
        <f t="shared" si="440"/>
        <v>5460</v>
      </c>
      <c r="R311" s="2">
        <f t="shared" si="441"/>
        <v>14.983534577387486</v>
      </c>
      <c r="S311" s="3">
        <f t="shared" si="442"/>
        <v>9.1550830832173578</v>
      </c>
      <c r="T311" s="3">
        <v>208511</v>
      </c>
      <c r="U311" s="3">
        <v>4205</v>
      </c>
      <c r="V311" s="3">
        <v>380</v>
      </c>
      <c r="W311" s="3">
        <f t="shared" si="120"/>
        <v>3825</v>
      </c>
      <c r="X311" s="3">
        <v>29</v>
      </c>
      <c r="Y311" s="2">
        <f t="shared" si="443"/>
        <v>10795</v>
      </c>
      <c r="Z311" s="2">
        <f t="shared" si="444"/>
        <v>962</v>
      </c>
      <c r="AA311" s="19">
        <f t="shared" si="445"/>
        <v>8.9115331171838807</v>
      </c>
      <c r="AB311" s="3">
        <v>8126</v>
      </c>
      <c r="AC311" s="3">
        <v>695</v>
      </c>
      <c r="AD311" s="2">
        <f t="shared" si="446"/>
        <v>24251</v>
      </c>
      <c r="AE311" s="2">
        <f t="shared" si="447"/>
        <v>25213</v>
      </c>
      <c r="AF311" s="2">
        <f t="shared" si="448"/>
        <v>3.8154920080910641</v>
      </c>
      <c r="AG311" s="2">
        <f t="shared" si="449"/>
        <v>0.44513628303987463</v>
      </c>
      <c r="AH311" s="3">
        <v>135259</v>
      </c>
      <c r="AI311" s="3">
        <f t="shared" si="170"/>
        <v>65126</v>
      </c>
      <c r="AJ311" s="3">
        <v>6</v>
      </c>
      <c r="AL311" s="3">
        <f t="shared" si="171"/>
        <v>60921</v>
      </c>
      <c r="AM311" s="3">
        <f t="shared" si="172"/>
        <v>3.8971565049325934</v>
      </c>
      <c r="AN311" s="3">
        <f t="shared" si="173"/>
        <v>6.4567146761662002</v>
      </c>
      <c r="AO311" s="3">
        <f t="shared" si="169"/>
        <v>9.0368608799048751</v>
      </c>
      <c r="AP311" s="3">
        <f t="shared" si="174"/>
        <v>0.58348432269754014</v>
      </c>
      <c r="AQ311" s="3">
        <f t="shared" si="175"/>
        <v>5.873230353468661</v>
      </c>
      <c r="AR311" s="19">
        <f t="shared" si="450"/>
        <v>155.290627236034</v>
      </c>
      <c r="AS311" s="22">
        <f t="shared" si="451"/>
        <v>13.83877567402174</v>
      </c>
      <c r="AT311" s="19">
        <f t="shared" si="452"/>
        <v>524.20476669579239</v>
      </c>
      <c r="AU311" s="22">
        <f t="shared" si="453"/>
        <v>857.93216468085507</v>
      </c>
      <c r="AV311" s="2"/>
      <c r="AW311" s="70"/>
      <c r="AX311" s="70"/>
      <c r="BE311" s="6">
        <f t="shared" si="166"/>
        <v>44207</v>
      </c>
      <c r="BF311" s="2">
        <f t="shared" si="211"/>
        <v>208511</v>
      </c>
      <c r="BG311" s="2">
        <f t="shared" si="212"/>
        <v>8126</v>
      </c>
    </row>
    <row r="312" spans="1:59" x14ac:dyDescent="0.25">
      <c r="B312" s="3">
        <v>1</v>
      </c>
      <c r="C312" s="3">
        <v>12</v>
      </c>
      <c r="D312" s="3">
        <v>311</v>
      </c>
      <c r="E312" s="94">
        <f t="shared" si="369"/>
        <v>44208</v>
      </c>
      <c r="F312" s="11">
        <v>3491</v>
      </c>
      <c r="G312" s="11">
        <v>4313</v>
      </c>
      <c r="H312" s="11">
        <v>298</v>
      </c>
      <c r="I312" s="11">
        <v>322</v>
      </c>
      <c r="J312" s="11">
        <f t="shared" si="216"/>
        <v>7804</v>
      </c>
      <c r="K312" s="3">
        <v>620</v>
      </c>
      <c r="L312" s="2">
        <f t="shared" ref="L312" si="454">T312-T311</f>
        <v>620</v>
      </c>
      <c r="N312" s="2">
        <f t="shared" ref="N312" si="455">SUM(F306:F312)</f>
        <v>34496</v>
      </c>
      <c r="O312" s="11">
        <f t="shared" ref="O312" si="456">SUM(J306:J312)</f>
        <v>56669</v>
      </c>
      <c r="P312" s="2">
        <f t="shared" ref="P312" si="457">SUM(K306:K312)</f>
        <v>5051</v>
      </c>
      <c r="R312" s="2">
        <f t="shared" ref="R312" si="458">(P312/N312)*100</f>
        <v>14.642277365491651</v>
      </c>
      <c r="S312" s="3">
        <f t="shared" ref="S312" si="459">(P312/O312)*100</f>
        <v>8.9131623991953273</v>
      </c>
      <c r="T312" s="3">
        <v>209131</v>
      </c>
      <c r="U312" s="3">
        <v>4046</v>
      </c>
      <c r="V312" s="3">
        <v>375</v>
      </c>
      <c r="W312" s="3">
        <f t="shared" si="120"/>
        <v>3671</v>
      </c>
      <c r="X312" s="3">
        <v>106</v>
      </c>
      <c r="Y312" s="2">
        <f t="shared" ref="Y312" si="460">SUM(K299:K312)</f>
        <v>11078</v>
      </c>
      <c r="Z312" s="2">
        <f t="shared" ref="Z312" si="461">SUM(X299:X312)</f>
        <v>981</v>
      </c>
      <c r="AA312" s="19">
        <f t="shared" ref="AA312" si="462">(Z312/Y312)*100</f>
        <v>8.8553890593970035</v>
      </c>
      <c r="AB312" s="3">
        <v>8232</v>
      </c>
      <c r="AC312" s="3">
        <v>2583</v>
      </c>
      <c r="AD312" s="2">
        <f t="shared" ref="AD312" si="463">SUM(AC299:AC312)</f>
        <v>25359</v>
      </c>
      <c r="AE312" s="2">
        <f t="shared" ref="AE312" si="464">AD312+Z312</f>
        <v>26340</v>
      </c>
      <c r="AF312" s="2">
        <f t="shared" ref="AF312" si="465">(Z312/AE312)*100</f>
        <v>3.7243735763097954</v>
      </c>
      <c r="AG312" s="2">
        <f t="shared" ref="AG312" si="466">Y312/AD312</f>
        <v>0.43684687882014273</v>
      </c>
      <c r="AH312" s="3">
        <v>137842</v>
      </c>
      <c r="AI312" s="3">
        <f t="shared" si="170"/>
        <v>63057</v>
      </c>
      <c r="AJ312" s="3">
        <v>26</v>
      </c>
      <c r="AL312" s="3">
        <f t="shared" si="171"/>
        <v>59011</v>
      </c>
      <c r="AM312" s="3">
        <f t="shared" si="172"/>
        <v>3.9362887376811666</v>
      </c>
      <c r="AN312" s="3">
        <f t="shared" si="173"/>
        <v>6.4164168926526797</v>
      </c>
      <c r="AO312" s="3">
        <f t="shared" si="169"/>
        <v>9.2684132476520027</v>
      </c>
      <c r="AP312" s="3">
        <f t="shared" si="174"/>
        <v>0.59470003330320187</v>
      </c>
      <c r="AQ312" s="3">
        <f t="shared" si="175"/>
        <v>5.8217168593494772</v>
      </c>
      <c r="AR312" s="19">
        <f t="shared" ref="AR312" si="467">(Y312/6951482)*100000</f>
        <v>159.36170157672854</v>
      </c>
      <c r="AS312" s="22">
        <f t="shared" ref="AS312" si="468">(Z312/6951482)*100000</f>
        <v>14.112098686294521</v>
      </c>
      <c r="AT312" s="19">
        <f t="shared" ref="AT312" si="469">(N312/6951482)*100000</f>
        <v>496.23950691377752</v>
      </c>
      <c r="AU312" s="22">
        <f t="shared" ref="AU312" si="470">(O312/6951482)*100000</f>
        <v>815.20746223611025</v>
      </c>
      <c r="AV312" s="2"/>
      <c r="AW312" s="70"/>
      <c r="AX312" s="70"/>
      <c r="BE312" s="6">
        <f t="shared" si="166"/>
        <v>44208</v>
      </c>
      <c r="BF312" s="2">
        <f t="shared" si="211"/>
        <v>209131</v>
      </c>
      <c r="BG312" s="2">
        <f t="shared" si="212"/>
        <v>8232</v>
      </c>
    </row>
    <row r="313" spans="1:59" x14ac:dyDescent="0.25">
      <c r="B313" s="3">
        <v>1</v>
      </c>
      <c r="C313" s="3">
        <v>13</v>
      </c>
      <c r="D313" s="3">
        <v>312</v>
      </c>
      <c r="E313" s="94">
        <f t="shared" si="369"/>
        <v>44209</v>
      </c>
      <c r="F313" s="11">
        <v>5385</v>
      </c>
      <c r="G313" s="11">
        <v>4262</v>
      </c>
      <c r="H313" s="11">
        <v>254</v>
      </c>
      <c r="I313" s="11">
        <v>496</v>
      </c>
      <c r="J313" s="11">
        <f t="shared" si="216"/>
        <v>9647</v>
      </c>
      <c r="K313" s="3">
        <v>750</v>
      </c>
      <c r="L313" s="2">
        <f t="shared" ref="L313" si="471">T313-T312</f>
        <v>750</v>
      </c>
      <c r="N313" s="2">
        <f t="shared" ref="N313" si="472">SUM(F307:F313)</f>
        <v>32591</v>
      </c>
      <c r="O313" s="11">
        <f t="shared" ref="O313" si="473">SUM(J307:J313)</f>
        <v>54860</v>
      </c>
      <c r="P313" s="2">
        <f t="shared" ref="P313" si="474">SUM(K307:K313)</f>
        <v>4491</v>
      </c>
      <c r="R313" s="2">
        <f t="shared" ref="R313" si="475">(P313/N313)*100</f>
        <v>13.77987788039643</v>
      </c>
      <c r="S313" s="3">
        <f t="shared" ref="S313" si="476">(P313/O313)*100</f>
        <v>8.1862923806051775</v>
      </c>
      <c r="T313" s="3">
        <v>209881</v>
      </c>
      <c r="U313" s="3">
        <v>3945</v>
      </c>
      <c r="V313" s="3">
        <v>367</v>
      </c>
      <c r="W313" s="3">
        <f t="shared" si="120"/>
        <v>3578</v>
      </c>
      <c r="X313" s="3">
        <v>47</v>
      </c>
      <c r="Y313" s="2">
        <f t="shared" ref="Y313" si="477">SUM(K300:K313)</f>
        <v>10390</v>
      </c>
      <c r="Z313" s="2">
        <f t="shared" ref="Z313" si="478">SUM(X300:X313)</f>
        <v>874</v>
      </c>
      <c r="AA313" s="19">
        <f t="shared" ref="AA313" si="479">(Z313/Y313)*100</f>
        <v>8.4119345524542819</v>
      </c>
      <c r="AB313" s="3">
        <v>8279</v>
      </c>
      <c r="AC313" s="3">
        <v>2706</v>
      </c>
      <c r="AD313" s="2">
        <f t="shared" ref="AD313" si="480">SUM(AC300:AC313)</f>
        <v>25146</v>
      </c>
      <c r="AE313" s="2">
        <f t="shared" ref="AE313" si="481">AD313+Z313</f>
        <v>26020</v>
      </c>
      <c r="AF313" s="2">
        <f t="shared" ref="AF313" si="482">(Z313/AE313)*100</f>
        <v>3.3589546502690242</v>
      </c>
      <c r="AG313" s="2">
        <f t="shared" ref="AG313" si="483">Y313/AD313</f>
        <v>0.41318698799013759</v>
      </c>
      <c r="AH313" s="3">
        <v>140548</v>
      </c>
      <c r="AI313" s="3">
        <f t="shared" si="170"/>
        <v>61054</v>
      </c>
      <c r="AJ313" s="3">
        <v>26</v>
      </c>
      <c r="AL313" s="3">
        <f t="shared" si="171"/>
        <v>57109</v>
      </c>
      <c r="AM313" s="3">
        <f t="shared" si="172"/>
        <v>3.9446162349140703</v>
      </c>
      <c r="AN313" s="3">
        <f t="shared" si="173"/>
        <v>6.4614931044648998</v>
      </c>
      <c r="AO313" s="3">
        <f t="shared" si="169"/>
        <v>9.3029150823827642</v>
      </c>
      <c r="AP313" s="3">
        <f t="shared" si="174"/>
        <v>0.60110721656238741</v>
      </c>
      <c r="AQ313" s="3">
        <f t="shared" si="175"/>
        <v>5.8603858879025124</v>
      </c>
      <c r="AR313" s="19">
        <f t="shared" ref="AR313" si="484">(Y313/6951482)*100000</f>
        <v>149.46453144811423</v>
      </c>
      <c r="AS313" s="22">
        <f t="shared" ref="AS313" si="485">(Z313/6951482)*100000</f>
        <v>12.572858564547818</v>
      </c>
      <c r="AT313" s="19">
        <f t="shared" ref="AT313" si="486">(N313/6951482)*100000</f>
        <v>468.83527857800686</v>
      </c>
      <c r="AU313" s="22">
        <f t="shared" ref="AU313" si="487">(O313/6951482)*100000</f>
        <v>789.18423438340199</v>
      </c>
      <c r="AV313" s="2"/>
      <c r="AW313" s="70"/>
      <c r="AX313" s="70"/>
      <c r="BE313" s="6">
        <f t="shared" si="166"/>
        <v>44209</v>
      </c>
      <c r="BF313" s="2">
        <f t="shared" si="211"/>
        <v>209881</v>
      </c>
      <c r="BG313" s="2">
        <f t="shared" si="212"/>
        <v>8279</v>
      </c>
    </row>
    <row r="314" spans="1:59" x14ac:dyDescent="0.25">
      <c r="B314" s="3">
        <v>1</v>
      </c>
      <c r="C314" s="3">
        <v>14</v>
      </c>
      <c r="D314" s="3">
        <v>313</v>
      </c>
      <c r="E314" s="94">
        <f t="shared" si="369"/>
        <v>44210</v>
      </c>
      <c r="F314" s="11">
        <v>4153</v>
      </c>
      <c r="G314" s="11">
        <v>3417</v>
      </c>
      <c r="H314" s="11">
        <v>194</v>
      </c>
      <c r="I314" s="11">
        <v>341</v>
      </c>
      <c r="J314" s="11">
        <f t="shared" si="216"/>
        <v>7570</v>
      </c>
      <c r="K314" s="3">
        <v>535</v>
      </c>
      <c r="L314" s="2">
        <f t="shared" ref="L314" si="488">T314-T313</f>
        <v>535</v>
      </c>
      <c r="N314" s="2">
        <f t="shared" ref="N314" si="489">SUM(F308:F314)</f>
        <v>31203</v>
      </c>
      <c r="O314" s="11">
        <f t="shared" ref="O314" si="490">SUM(J308:J314)</f>
        <v>52342</v>
      </c>
      <c r="P314" s="2">
        <f t="shared" ref="P314" si="491">SUM(K308:K314)</f>
        <v>4024</v>
      </c>
      <c r="R314" s="2">
        <f t="shared" ref="R314" si="492">(P314/N314)*100</f>
        <v>12.896195878601416</v>
      </c>
      <c r="S314" s="3">
        <f t="shared" ref="S314" si="493">(P314/O314)*100</f>
        <v>7.6878988193038094</v>
      </c>
      <c r="T314" s="3">
        <v>210416</v>
      </c>
      <c r="U314" s="3">
        <v>3681</v>
      </c>
      <c r="V314" s="3">
        <v>348</v>
      </c>
      <c r="W314" s="3">
        <f t="shared" si="120"/>
        <v>3333</v>
      </c>
      <c r="X314" s="3">
        <v>70</v>
      </c>
      <c r="Y314" s="2">
        <f t="shared" ref="Y314" si="494">SUM(K301:K314)</f>
        <v>9196</v>
      </c>
      <c r="Z314" s="2">
        <f t="shared" ref="Z314" si="495">SUM(X301:X314)</f>
        <v>834</v>
      </c>
      <c r="AA314" s="19">
        <f t="shared" ref="AA314" si="496">(Z314/Y314)*100</f>
        <v>9.0691605045672024</v>
      </c>
      <c r="AB314" s="3">
        <v>8349</v>
      </c>
      <c r="AC314" s="3">
        <v>3094</v>
      </c>
      <c r="AD314" s="2">
        <f t="shared" ref="AD314" si="497">SUM(AC301:AC314)</f>
        <v>25307</v>
      </c>
      <c r="AE314" s="2">
        <f t="shared" ref="AE314" si="498">AD314+Z314</f>
        <v>26141</v>
      </c>
      <c r="AF314" s="2">
        <f t="shared" ref="AF314" si="499">(Z314/AE314)*100</f>
        <v>3.190390574193795</v>
      </c>
      <c r="AG314" s="2">
        <f t="shared" ref="AG314" si="500">Y314/AD314</f>
        <v>0.36337772157900977</v>
      </c>
      <c r="AH314" s="3">
        <v>143642</v>
      </c>
      <c r="AI314" s="3">
        <f t="shared" si="170"/>
        <v>58425</v>
      </c>
      <c r="AJ314" s="3">
        <v>26</v>
      </c>
      <c r="AL314" s="3">
        <f t="shared" si="171"/>
        <v>54744</v>
      </c>
      <c r="AM314" s="3">
        <f t="shared" si="172"/>
        <v>3.9678541555775229</v>
      </c>
      <c r="AN314" s="3">
        <f t="shared" si="173"/>
        <v>6.3003851091142495</v>
      </c>
      <c r="AO314" s="3">
        <f t="shared" si="169"/>
        <v>9.4539527302363489</v>
      </c>
      <c r="AP314" s="3">
        <f t="shared" si="174"/>
        <v>0.59563543003851083</v>
      </c>
      <c r="AQ314" s="3">
        <f t="shared" si="175"/>
        <v>5.7047496790757375</v>
      </c>
      <c r="AR314" s="19">
        <f t="shared" ref="AR314" si="501">(Y314/6951482)*100000</f>
        <v>132.28833794002489</v>
      </c>
      <c r="AS314" s="22">
        <f t="shared" ref="AS314" si="502">(Z314/6951482)*100000</f>
        <v>11.997441696605128</v>
      </c>
      <c r="AT314" s="19">
        <f t="shared" ref="AT314" si="503">(N314/6951482)*100000</f>
        <v>448.86831326039544</v>
      </c>
      <c r="AU314" s="22">
        <f t="shared" ref="AU314" si="504">(O314/6951482)*100000</f>
        <v>752.96174254640948</v>
      </c>
      <c r="AV314" s="2"/>
      <c r="AW314" s="70"/>
      <c r="AX314" s="70"/>
      <c r="BE314" s="6">
        <f t="shared" si="166"/>
        <v>44210</v>
      </c>
      <c r="BF314" s="2">
        <f t="shared" si="211"/>
        <v>210416</v>
      </c>
      <c r="BG314" s="2">
        <f t="shared" si="212"/>
        <v>8349</v>
      </c>
    </row>
    <row r="315" spans="1:59" x14ac:dyDescent="0.25">
      <c r="B315" s="3">
        <v>1</v>
      </c>
      <c r="C315" s="3">
        <v>15</v>
      </c>
      <c r="D315" s="3">
        <v>314</v>
      </c>
      <c r="E315" s="94">
        <f t="shared" si="369"/>
        <v>44211</v>
      </c>
      <c r="F315" s="11">
        <v>3937</v>
      </c>
      <c r="G315" s="11">
        <v>3502</v>
      </c>
      <c r="H315" s="11">
        <v>212</v>
      </c>
      <c r="I315" s="11">
        <v>323</v>
      </c>
      <c r="J315" s="11">
        <f t="shared" si="216"/>
        <v>7439</v>
      </c>
      <c r="K315" s="3">
        <v>535</v>
      </c>
      <c r="L315" s="2">
        <f t="shared" ref="L315" si="505">T315-T314</f>
        <v>535</v>
      </c>
      <c r="N315" s="2">
        <f t="shared" ref="N315" si="506">SUM(F309:F315)</f>
        <v>29061</v>
      </c>
      <c r="O315" s="11">
        <f t="shared" ref="O315" si="507">SUM(J309:J315)</f>
        <v>49870</v>
      </c>
      <c r="P315" s="2">
        <f t="shared" ref="P315" si="508">SUM(K309:K315)</f>
        <v>3692</v>
      </c>
      <c r="R315" s="2">
        <f t="shared" ref="R315" si="509">(P315/N315)*100</f>
        <v>12.70431162038471</v>
      </c>
      <c r="S315" s="3">
        <f t="shared" ref="S315" si="510">(P315/O315)*100</f>
        <v>7.4032484459594938</v>
      </c>
      <c r="T315" s="3">
        <v>210951</v>
      </c>
      <c r="U315" s="3">
        <v>3631</v>
      </c>
      <c r="V315" s="3">
        <v>343</v>
      </c>
      <c r="W315" s="3">
        <f t="shared" si="120"/>
        <v>3288</v>
      </c>
      <c r="X315" s="3">
        <v>47</v>
      </c>
      <c r="Y315" s="2">
        <f t="shared" ref="Y315" si="511">SUM(K302:K315)</f>
        <v>8685</v>
      </c>
      <c r="Z315" s="2">
        <f t="shared" ref="Z315" si="512">SUM(X302:X315)</f>
        <v>820</v>
      </c>
      <c r="AA315" s="19">
        <f t="shared" ref="AA315" si="513">(Z315/Y315)*100</f>
        <v>9.4415659182498555</v>
      </c>
      <c r="AB315" s="3">
        <v>8396</v>
      </c>
      <c r="AC315" s="3">
        <v>6728</v>
      </c>
      <c r="AD315" s="2">
        <f t="shared" ref="AD315" si="514">SUM(AC302:AC315)</f>
        <v>30843</v>
      </c>
      <c r="AE315" s="2">
        <f t="shared" ref="AE315" si="515">AD315+Z315</f>
        <v>31663</v>
      </c>
      <c r="AF315" s="2">
        <f t="shared" ref="AF315" si="516">(Z315/AE315)*100</f>
        <v>2.5897735527271579</v>
      </c>
      <c r="AG315" s="2">
        <f t="shared" ref="AG315" si="517">Y315/AD315</f>
        <v>0.28158739422235191</v>
      </c>
      <c r="AH315" s="3">
        <v>150370</v>
      </c>
      <c r="AI315" s="3">
        <f t="shared" si="170"/>
        <v>52185</v>
      </c>
      <c r="AJ315" s="3">
        <v>19</v>
      </c>
      <c r="AL315" s="3">
        <f t="shared" si="171"/>
        <v>48554</v>
      </c>
      <c r="AM315" s="3">
        <f t="shared" si="172"/>
        <v>3.9800712013690385</v>
      </c>
      <c r="AN315" s="3">
        <f t="shared" si="173"/>
        <v>6.9579381048193927</v>
      </c>
      <c r="AO315" s="3">
        <f t="shared" si="169"/>
        <v>9.4464334893968598</v>
      </c>
      <c r="AP315" s="3">
        <f t="shared" si="174"/>
        <v>0.65727699530516426</v>
      </c>
      <c r="AQ315" s="3">
        <f t="shared" si="175"/>
        <v>6.3006611095142286</v>
      </c>
      <c r="AR315" s="19">
        <f t="shared" ref="AR315" si="518">(Y315/6951482)*100000</f>
        <v>124.937387452057</v>
      </c>
      <c r="AS315" s="22">
        <f t="shared" ref="AS315" si="519">(Z315/6951482)*100000</f>
        <v>11.796045792825185</v>
      </c>
      <c r="AT315" s="19">
        <f t="shared" ref="AT315" si="520">(N315/6951482)*100000</f>
        <v>418.05473998206423</v>
      </c>
      <c r="AU315" s="22">
        <f t="shared" ref="AU315" si="521">(O315/6951482)*100000</f>
        <v>717.40098010755116</v>
      </c>
      <c r="AV315" s="2"/>
      <c r="AW315" s="70"/>
      <c r="AX315" s="70"/>
      <c r="BE315" s="6">
        <f t="shared" si="166"/>
        <v>44211</v>
      </c>
      <c r="BF315" s="2">
        <f t="shared" si="211"/>
        <v>210951</v>
      </c>
      <c r="BG315" s="2">
        <f t="shared" si="212"/>
        <v>8396</v>
      </c>
    </row>
    <row r="316" spans="1:59" x14ac:dyDescent="0.25">
      <c r="B316" s="3">
        <v>1</v>
      </c>
      <c r="C316" s="3">
        <v>16</v>
      </c>
      <c r="D316" s="3">
        <v>315</v>
      </c>
      <c r="E316" s="94">
        <f t="shared" si="369"/>
        <v>44212</v>
      </c>
      <c r="F316" s="11">
        <v>5735</v>
      </c>
      <c r="G316" s="11">
        <v>3115</v>
      </c>
      <c r="H316" s="11">
        <v>216</v>
      </c>
      <c r="I316" s="11">
        <v>336</v>
      </c>
      <c r="J316" s="11">
        <f t="shared" si="216"/>
        <v>8850</v>
      </c>
      <c r="K316" s="3">
        <v>552</v>
      </c>
      <c r="L316" s="2">
        <f t="shared" ref="L316" si="522">T316-T315</f>
        <v>552</v>
      </c>
      <c r="N316" s="2">
        <f t="shared" ref="N316" si="523">SUM(F310:F316)</f>
        <v>28315</v>
      </c>
      <c r="O316" s="11">
        <f t="shared" ref="O316" si="524">SUM(J310:J316)</f>
        <v>48849</v>
      </c>
      <c r="P316" s="2">
        <f t="shared" ref="P316" si="525">SUM(K310:K316)</f>
        <v>3491</v>
      </c>
      <c r="R316" s="2">
        <f t="shared" ref="R316" si="526">(P316/N316)*100</f>
        <v>12.329154158573195</v>
      </c>
      <c r="S316" s="3">
        <f t="shared" ref="S316" si="527">(P316/O316)*100</f>
        <v>7.1465127228807139</v>
      </c>
      <c r="T316" s="3">
        <v>211503</v>
      </c>
      <c r="U316" s="3">
        <v>3500</v>
      </c>
      <c r="V316" s="3">
        <v>343</v>
      </c>
      <c r="W316" s="3">
        <f t="shared" si="120"/>
        <v>3157</v>
      </c>
      <c r="X316" s="3">
        <v>61</v>
      </c>
      <c r="Y316" s="2">
        <f t="shared" ref="Y316" si="528">SUM(K303:K316)</f>
        <v>8963</v>
      </c>
      <c r="Z316" s="2">
        <f t="shared" ref="Z316" si="529">SUM(X303:X316)</f>
        <v>853</v>
      </c>
      <c r="AA316" s="19">
        <f t="shared" ref="AA316" si="530">(Z316/Y316)*100</f>
        <v>9.5169028227156094</v>
      </c>
      <c r="AB316" s="3">
        <v>8457</v>
      </c>
      <c r="AC316" s="3">
        <v>5660</v>
      </c>
      <c r="AD316" s="2">
        <f t="shared" ref="AD316" si="531">SUM(AC303:AC316)</f>
        <v>35687</v>
      </c>
      <c r="AE316" s="2">
        <f t="shared" ref="AE316" si="532">AD316+Z316</f>
        <v>36540</v>
      </c>
      <c r="AF316" s="2">
        <f t="shared" ref="AF316" si="533">(Z316/AE316)*100</f>
        <v>2.3344280240831963</v>
      </c>
      <c r="AG316" s="2">
        <f t="shared" ref="AG316" si="534">Y316/AD316</f>
        <v>0.25115588309468434</v>
      </c>
      <c r="AH316" s="3">
        <v>156030</v>
      </c>
      <c r="AI316" s="3">
        <f t="shared" si="170"/>
        <v>47016</v>
      </c>
      <c r="AJ316" s="3">
        <v>17</v>
      </c>
      <c r="AL316" s="3">
        <f t="shared" si="171"/>
        <v>43516</v>
      </c>
      <c r="AM316" s="3">
        <f t="shared" si="172"/>
        <v>3.9985248436192395</v>
      </c>
      <c r="AN316" s="3">
        <f t="shared" si="173"/>
        <v>7.4442742896035394</v>
      </c>
      <c r="AO316" s="3">
        <f t="shared" si="169"/>
        <v>9.8000000000000007</v>
      </c>
      <c r="AP316" s="3">
        <f t="shared" si="174"/>
        <v>0.72953888038114689</v>
      </c>
      <c r="AQ316" s="3">
        <f t="shared" si="175"/>
        <v>6.714735409222393</v>
      </c>
      <c r="AR316" s="19">
        <f t="shared" ref="AR316" si="535">(Y316/6951482)*100000</f>
        <v>128.9365346842587</v>
      </c>
      <c r="AS316" s="22">
        <f t="shared" ref="AS316" si="536">(Z316/6951482)*100000</f>
        <v>12.270764708877905</v>
      </c>
      <c r="AT316" s="19">
        <f t="shared" ref="AT316" si="537">(N316/6951482)*100000</f>
        <v>407.32321539493302</v>
      </c>
      <c r="AU316" s="22">
        <f t="shared" ref="AU316" si="538">(O316/6951482)*100000</f>
        <v>702.713464553314</v>
      </c>
      <c r="AV316" s="2"/>
      <c r="AW316" s="70"/>
      <c r="AX316" s="70"/>
      <c r="BE316" s="6">
        <f t="shared" si="166"/>
        <v>44212</v>
      </c>
      <c r="BF316" s="2">
        <f t="shared" si="211"/>
        <v>211503</v>
      </c>
      <c r="BG316" s="2">
        <f t="shared" si="212"/>
        <v>8457</v>
      </c>
    </row>
    <row r="317" spans="1:59" s="46" customFormat="1" x14ac:dyDescent="0.25">
      <c r="A317" s="89" t="s">
        <v>104</v>
      </c>
      <c r="B317" s="46">
        <v>1</v>
      </c>
      <c r="C317" s="46">
        <v>17</v>
      </c>
      <c r="D317" s="46">
        <v>316</v>
      </c>
      <c r="E317" s="93">
        <f t="shared" si="369"/>
        <v>44213</v>
      </c>
      <c r="F317" s="51">
        <v>3321</v>
      </c>
      <c r="G317" s="51">
        <v>1307</v>
      </c>
      <c r="H317" s="51">
        <v>83</v>
      </c>
      <c r="I317" s="51">
        <v>150</v>
      </c>
      <c r="J317" s="51">
        <f t="shared" si="216"/>
        <v>4628</v>
      </c>
      <c r="K317" s="46">
        <v>233</v>
      </c>
      <c r="L317" s="36">
        <f t="shared" ref="L317" si="539">T317-T316</f>
        <v>233</v>
      </c>
      <c r="M317" s="46">
        <v>3330</v>
      </c>
      <c r="N317" s="36">
        <f t="shared" ref="N317" si="540">SUM(F311:F317)</f>
        <v>26978</v>
      </c>
      <c r="O317" s="51">
        <f t="shared" ref="O317" si="541">SUM(J311:J317)</f>
        <v>47567</v>
      </c>
      <c r="P317" s="36">
        <f t="shared" ref="P317" si="542">SUM(K311:K317)</f>
        <v>3330</v>
      </c>
      <c r="Q317" s="46">
        <v>377</v>
      </c>
      <c r="R317" s="36">
        <f t="shared" ref="R317" si="543">(P317/N317)*100</f>
        <v>12.343390911112758</v>
      </c>
      <c r="S317" s="46">
        <f t="shared" ref="S317" si="544">(P317/O317)*100</f>
        <v>7.0006517123215675</v>
      </c>
      <c r="T317" s="46">
        <v>211736</v>
      </c>
      <c r="U317" s="46">
        <v>3485</v>
      </c>
      <c r="V317" s="46">
        <v>340</v>
      </c>
      <c r="W317" s="46">
        <f t="shared" si="120"/>
        <v>3145</v>
      </c>
      <c r="X317" s="46">
        <v>17</v>
      </c>
      <c r="Y317" s="36">
        <f t="shared" ref="Y317" si="545">SUM(K304:K317)</f>
        <v>8856</v>
      </c>
      <c r="Z317" s="36">
        <f t="shared" ref="Z317" si="546">SUM(X304:X317)</f>
        <v>830</v>
      </c>
      <c r="AA317" s="39">
        <f t="shared" ref="AA317" si="547">(Z317/Y317)*100</f>
        <v>9.3721770551038848</v>
      </c>
      <c r="AB317" s="46">
        <v>8474</v>
      </c>
      <c r="AC317" s="46">
        <v>296</v>
      </c>
      <c r="AD317" s="36">
        <f t="shared" ref="AD317" si="548">SUM(AC304:AC317)</f>
        <v>34859</v>
      </c>
      <c r="AE317" s="36">
        <f t="shared" ref="AE317" si="549">AD317+Z317</f>
        <v>35689</v>
      </c>
      <c r="AF317" s="36">
        <f t="shared" ref="AF317" si="550">(Z317/AE317)*100</f>
        <v>2.3256465577628962</v>
      </c>
      <c r="AG317" s="36">
        <f t="shared" ref="AG317" si="551">Y317/AD317</f>
        <v>0.25405203821107891</v>
      </c>
      <c r="AH317" s="46">
        <v>156326</v>
      </c>
      <c r="AI317" s="46">
        <f t="shared" si="170"/>
        <v>46936</v>
      </c>
      <c r="AJ317" s="46">
        <v>6</v>
      </c>
      <c r="AL317" s="46">
        <f t="shared" si="171"/>
        <v>43451</v>
      </c>
      <c r="AM317" s="46">
        <f t="shared" si="172"/>
        <v>4.0021536252692034</v>
      </c>
      <c r="AN317" s="46">
        <f t="shared" si="173"/>
        <v>7.4250042611215274</v>
      </c>
      <c r="AO317" s="46">
        <f t="shared" si="169"/>
        <v>9.7560975609756095</v>
      </c>
      <c r="AP317" s="46">
        <f t="shared" si="174"/>
        <v>0.72439065962161242</v>
      </c>
      <c r="AQ317" s="46">
        <f t="shared" si="175"/>
        <v>6.7006136014999145</v>
      </c>
      <c r="AR317" s="39">
        <f t="shared" ref="AR317" si="552">(Y317/6951482)*100000</f>
        <v>127.397294562512</v>
      </c>
      <c r="AS317" s="41">
        <f t="shared" ref="AS317" si="553">(Z317/6951482)*100000</f>
        <v>11.939900009810858</v>
      </c>
      <c r="AT317" s="39">
        <f t="shared" ref="AT317" si="554">(N317/6951482)*100000</f>
        <v>388.08990658394862</v>
      </c>
      <c r="AU317" s="41">
        <f t="shared" ref="AU317" si="555">(O317/6951482)*100000</f>
        <v>684.27135393575065</v>
      </c>
      <c r="AV317" s="36"/>
      <c r="AW317" s="71"/>
      <c r="AX317" s="71"/>
      <c r="BA317" s="51"/>
      <c r="BD317" s="51"/>
      <c r="BE317" s="50">
        <f t="shared" si="166"/>
        <v>44213</v>
      </c>
      <c r="BF317" s="36">
        <f t="shared" si="211"/>
        <v>211736</v>
      </c>
      <c r="BG317" s="36">
        <f t="shared" si="212"/>
        <v>8474</v>
      </c>
    </row>
    <row r="318" spans="1:59" x14ac:dyDescent="0.25">
      <c r="B318" s="3">
        <v>1</v>
      </c>
      <c r="C318" s="3">
        <v>18</v>
      </c>
      <c r="D318" s="3">
        <v>317</v>
      </c>
      <c r="E318" s="94">
        <f t="shared" si="369"/>
        <v>44214</v>
      </c>
    </row>
    <row r="319" spans="1:59" x14ac:dyDescent="0.25">
      <c r="B319" s="3">
        <v>1</v>
      </c>
      <c r="C319" s="3">
        <v>19</v>
      </c>
      <c r="D319" s="3">
        <v>318</v>
      </c>
      <c r="E319" s="94">
        <f t="shared" si="369"/>
        <v>44215</v>
      </c>
    </row>
    <row r="320" spans="1:59" x14ac:dyDescent="0.25">
      <c r="B320" s="3">
        <v>1</v>
      </c>
      <c r="C320" s="3">
        <v>20</v>
      </c>
      <c r="D320" s="3">
        <v>319</v>
      </c>
      <c r="E320" s="94">
        <f t="shared" si="369"/>
        <v>44216</v>
      </c>
    </row>
    <row r="321" spans="1:59" x14ac:dyDescent="0.25">
      <c r="B321" s="3">
        <v>1</v>
      </c>
      <c r="C321" s="3">
        <v>21</v>
      </c>
      <c r="D321" s="3">
        <v>320</v>
      </c>
      <c r="E321" s="94">
        <f t="shared" si="369"/>
        <v>44217</v>
      </c>
    </row>
    <row r="322" spans="1:59" x14ac:dyDescent="0.25">
      <c r="B322" s="3">
        <v>1</v>
      </c>
      <c r="C322" s="3">
        <v>22</v>
      </c>
      <c r="D322" s="3">
        <v>321</v>
      </c>
      <c r="E322" s="94">
        <f t="shared" si="369"/>
        <v>44218</v>
      </c>
    </row>
    <row r="323" spans="1:59" x14ac:dyDescent="0.25">
      <c r="B323" s="3">
        <v>1</v>
      </c>
      <c r="C323" s="3">
        <v>23</v>
      </c>
      <c r="D323" s="3">
        <v>322</v>
      </c>
      <c r="E323" s="94">
        <f t="shared" si="369"/>
        <v>44219</v>
      </c>
    </row>
    <row r="324" spans="1:59" s="46" customFormat="1" x14ac:dyDescent="0.25">
      <c r="A324" s="89" t="s">
        <v>105</v>
      </c>
      <c r="B324" s="46">
        <v>1</v>
      </c>
      <c r="C324" s="46">
        <v>24</v>
      </c>
      <c r="D324" s="46">
        <v>323</v>
      </c>
      <c r="E324" s="93">
        <f t="shared" si="369"/>
        <v>44220</v>
      </c>
      <c r="F324" s="51"/>
      <c r="G324" s="51"/>
      <c r="H324" s="51"/>
      <c r="I324" s="51"/>
      <c r="J324" s="51"/>
      <c r="AW324" s="103"/>
      <c r="AX324" s="103"/>
      <c r="BA324" s="51"/>
      <c r="BD324" s="51"/>
      <c r="BE324" s="50"/>
      <c r="BF324" s="36"/>
      <c r="BG324" s="36"/>
    </row>
    <row r="325" spans="1:59" x14ac:dyDescent="0.25">
      <c r="B325" s="3">
        <v>1</v>
      </c>
      <c r="C325" s="3">
        <v>25</v>
      </c>
      <c r="D325" s="3">
        <v>324</v>
      </c>
      <c r="E325" s="94">
        <f t="shared" si="369"/>
        <v>44221</v>
      </c>
    </row>
    <row r="326" spans="1:59" x14ac:dyDescent="0.25">
      <c r="B326" s="3">
        <v>1</v>
      </c>
      <c r="C326" s="3">
        <v>26</v>
      </c>
      <c r="D326" s="3">
        <v>325</v>
      </c>
      <c r="E326" s="94">
        <f t="shared" si="369"/>
        <v>44222</v>
      </c>
    </row>
    <row r="327" spans="1:59" x14ac:dyDescent="0.25">
      <c r="E327" s="94">
        <f t="shared" si="369"/>
        <v>44223</v>
      </c>
    </row>
    <row r="328" spans="1:59" x14ac:dyDescent="0.25">
      <c r="E328" s="94">
        <f t="shared" si="369"/>
        <v>44224</v>
      </c>
    </row>
    <row r="329" spans="1:59" x14ac:dyDescent="0.25">
      <c r="E329" s="94">
        <f t="shared" si="369"/>
        <v>44225</v>
      </c>
    </row>
    <row r="330" spans="1:59" x14ac:dyDescent="0.25">
      <c r="E330" s="94">
        <f t="shared" si="369"/>
        <v>44226</v>
      </c>
    </row>
    <row r="331" spans="1:59" x14ac:dyDescent="0.25">
      <c r="E331" s="94"/>
    </row>
    <row r="332" spans="1:59" x14ac:dyDescent="0.25">
      <c r="E332" s="94"/>
    </row>
    <row r="333" spans="1:59" x14ac:dyDescent="0.25">
      <c r="E333" s="94"/>
    </row>
    <row r="334" spans="1:59" x14ac:dyDescent="0.25">
      <c r="E334" s="94"/>
    </row>
    <row r="335" spans="1:59" x14ac:dyDescent="0.25">
      <c r="E335" s="94"/>
    </row>
    <row r="336" spans="1:59" x14ac:dyDescent="0.25">
      <c r="E336" s="94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"/>
  <sheetViews>
    <sheetView topLeftCell="A7" workbookViewId="0">
      <selection activeCell="C11" sqref="C11"/>
    </sheetView>
  </sheetViews>
  <sheetFormatPr defaultColWidth="9.140625" defaultRowHeight="15" x14ac:dyDescent="0.25"/>
  <cols>
    <col min="1" max="16384" width="9.140625" style="7"/>
  </cols>
  <sheetData>
    <row r="1" spans="1:46" x14ac:dyDescent="0.25">
      <c r="A1" s="57"/>
      <c r="B1" s="58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60"/>
      <c r="AB1" s="61"/>
      <c r="AC1" s="61"/>
      <c r="AD1" s="61"/>
      <c r="AE1" s="60"/>
      <c r="AF1" s="60"/>
      <c r="AG1" s="60"/>
      <c r="AH1" s="60"/>
      <c r="AI1" s="62"/>
      <c r="AJ1" s="63"/>
      <c r="AK1" s="63"/>
      <c r="AL1" s="62"/>
      <c r="AM1" s="64"/>
      <c r="AN1" s="65"/>
      <c r="AO1" s="62"/>
      <c r="AP1" s="62"/>
      <c r="AQ1" s="65"/>
      <c r="AR1" s="58"/>
      <c r="AS1" s="58"/>
      <c r="AT1" s="58"/>
    </row>
    <row r="2" spans="1:46" x14ac:dyDescent="0.25">
      <c r="A2" s="5"/>
      <c r="B2" s="4"/>
      <c r="C2" s="1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9"/>
      <c r="AA2" s="21"/>
      <c r="AB2" s="21"/>
      <c r="AC2" s="21"/>
      <c r="AD2" s="22"/>
      <c r="AE2" s="22"/>
      <c r="AF2" s="22"/>
      <c r="AG2" s="21"/>
      <c r="AH2" s="21"/>
      <c r="AI2" s="24"/>
      <c r="AJ2" s="26"/>
      <c r="AK2" s="26"/>
      <c r="AL2" s="24"/>
      <c r="AM2" s="24"/>
      <c r="AN2" s="34"/>
      <c r="AO2" s="24"/>
      <c r="AP2" s="24"/>
      <c r="AQ2" s="34"/>
      <c r="AR2" s="4"/>
      <c r="AS2" s="2"/>
      <c r="AT2" s="2"/>
    </row>
    <row r="3" spans="1:46" x14ac:dyDescent="0.25">
      <c r="A3" s="66"/>
      <c r="B3" s="4"/>
      <c r="C3" s="1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9"/>
      <c r="Q3" s="2"/>
      <c r="R3" s="2"/>
      <c r="S3" s="2"/>
      <c r="T3" s="2"/>
      <c r="U3" s="2"/>
      <c r="V3" s="2"/>
      <c r="W3" s="2"/>
      <c r="X3" s="2"/>
      <c r="Y3" s="2"/>
      <c r="Z3" s="19"/>
      <c r="AA3" s="22"/>
      <c r="AB3" s="22"/>
      <c r="AC3" s="22"/>
      <c r="AD3" s="22"/>
      <c r="AE3" s="22"/>
      <c r="AF3" s="22"/>
      <c r="AG3" s="22"/>
      <c r="AH3" s="22"/>
      <c r="AI3" s="1"/>
      <c r="AJ3" s="25"/>
      <c r="AK3" s="25"/>
      <c r="AL3" s="1"/>
      <c r="AM3" s="1"/>
      <c r="AN3" s="35"/>
      <c r="AO3" s="24"/>
      <c r="AP3" s="24"/>
      <c r="AQ3" s="34"/>
      <c r="AR3" s="4"/>
      <c r="AS3" s="2"/>
      <c r="AT3" s="2"/>
    </row>
    <row r="4" spans="1:46" x14ac:dyDescent="0.25">
      <c r="A4" s="66"/>
      <c r="B4" s="4"/>
      <c r="C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9"/>
      <c r="Q4" s="2"/>
      <c r="R4" s="2"/>
      <c r="S4" s="2"/>
      <c r="T4" s="2"/>
      <c r="U4" s="2"/>
      <c r="V4" s="2"/>
      <c r="W4" s="2"/>
      <c r="X4" s="2"/>
      <c r="Y4" s="2"/>
      <c r="Z4" s="19"/>
      <c r="AA4" s="22"/>
      <c r="AB4" s="22"/>
      <c r="AC4" s="22"/>
      <c r="AD4" s="22"/>
      <c r="AE4" s="22"/>
      <c r="AF4" s="22"/>
      <c r="AG4" s="22"/>
      <c r="AH4" s="22"/>
      <c r="AI4" s="1"/>
      <c r="AJ4" s="25"/>
      <c r="AK4" s="25"/>
      <c r="AL4" s="1"/>
      <c r="AM4" s="1"/>
      <c r="AN4" s="35"/>
      <c r="AO4" s="24"/>
      <c r="AP4" s="24"/>
      <c r="AQ4" s="34"/>
      <c r="AR4" s="4"/>
      <c r="AS4" s="2"/>
      <c r="AT4" s="2"/>
    </row>
    <row r="5" spans="1:46" x14ac:dyDescent="0.25">
      <c r="A5" s="66"/>
      <c r="B5" s="4"/>
      <c r="C5" s="12"/>
      <c r="D5" s="2"/>
      <c r="E5" s="2"/>
      <c r="F5" s="2"/>
      <c r="G5" s="2"/>
      <c r="H5" s="2"/>
      <c r="I5" s="2"/>
      <c r="J5" s="1"/>
      <c r="K5" s="1"/>
      <c r="L5" s="3"/>
      <c r="M5" s="2"/>
      <c r="N5" s="2"/>
      <c r="O5" s="2"/>
      <c r="P5" s="19"/>
      <c r="Q5" s="2"/>
      <c r="R5" s="2"/>
      <c r="S5" s="2"/>
      <c r="T5" s="2"/>
      <c r="U5" s="2"/>
      <c r="V5" s="2"/>
      <c r="W5" s="2"/>
      <c r="X5" s="2"/>
      <c r="Y5" s="2"/>
      <c r="Z5" s="19"/>
      <c r="AA5" s="22"/>
      <c r="AB5" s="22"/>
      <c r="AC5" s="22"/>
      <c r="AD5" s="22"/>
      <c r="AE5" s="22"/>
      <c r="AF5" s="22"/>
      <c r="AG5" s="22"/>
      <c r="AH5" s="22"/>
      <c r="AI5" s="1"/>
      <c r="AJ5" s="25"/>
      <c r="AK5" s="25"/>
      <c r="AL5" s="1"/>
      <c r="AM5" s="1"/>
      <c r="AN5" s="35"/>
      <c r="AO5" s="24"/>
      <c r="AP5" s="24"/>
      <c r="AQ5" s="34"/>
      <c r="AR5" s="4"/>
      <c r="AS5" s="2"/>
      <c r="AT5" s="2"/>
    </row>
    <row r="6" spans="1:46" x14ac:dyDescent="0.25">
      <c r="A6" s="66"/>
      <c r="B6" s="4"/>
      <c r="C6" s="12"/>
      <c r="D6" s="2"/>
      <c r="E6" s="2"/>
      <c r="F6" s="2"/>
      <c r="G6" s="2"/>
      <c r="H6" s="2"/>
      <c r="I6" s="2"/>
      <c r="J6" s="1"/>
      <c r="K6" s="1"/>
      <c r="L6" s="3"/>
      <c r="M6" s="2"/>
      <c r="N6" s="2"/>
      <c r="O6" s="2"/>
      <c r="P6" s="19"/>
      <c r="Q6" s="2"/>
      <c r="R6" s="2"/>
      <c r="S6" s="2"/>
      <c r="T6" s="2"/>
      <c r="U6" s="2"/>
      <c r="V6" s="2"/>
      <c r="W6" s="2"/>
      <c r="X6" s="2"/>
      <c r="Y6" s="2"/>
      <c r="Z6" s="19"/>
      <c r="AA6" s="22"/>
      <c r="AB6" s="22"/>
      <c r="AC6" s="22"/>
      <c r="AD6" s="22"/>
      <c r="AE6" s="22"/>
      <c r="AF6" s="22"/>
      <c r="AG6" s="22"/>
      <c r="AH6" s="22"/>
      <c r="AI6" s="1"/>
      <c r="AJ6" s="25"/>
      <c r="AK6" s="25"/>
      <c r="AL6" s="1"/>
      <c r="AM6" s="1"/>
      <c r="AN6" s="35"/>
      <c r="AO6" s="1"/>
      <c r="AP6" s="1"/>
      <c r="AQ6" s="35"/>
      <c r="AR6" s="4"/>
      <c r="AS6" s="2"/>
      <c r="AT6" s="2"/>
    </row>
    <row r="7" spans="1:46" x14ac:dyDescent="0.25">
      <c r="A7" s="66"/>
      <c r="B7" s="4"/>
      <c r="C7" s="12"/>
      <c r="D7" s="2"/>
      <c r="E7" s="2"/>
      <c r="F7" s="2"/>
      <c r="G7" s="2"/>
      <c r="H7" s="2"/>
      <c r="I7" s="2"/>
      <c r="J7" s="2"/>
      <c r="K7" s="1"/>
      <c r="L7" s="1"/>
      <c r="M7" s="2"/>
      <c r="N7" s="2"/>
      <c r="O7" s="2"/>
      <c r="P7" s="19"/>
      <c r="Q7" s="2"/>
      <c r="R7" s="2"/>
      <c r="S7" s="2"/>
      <c r="T7" s="2"/>
      <c r="U7" s="2"/>
      <c r="V7" s="2"/>
      <c r="W7" s="2"/>
      <c r="X7" s="2"/>
      <c r="Y7" s="2"/>
      <c r="Z7" s="19"/>
      <c r="AA7" s="22"/>
      <c r="AB7" s="22"/>
      <c r="AC7" s="22"/>
      <c r="AD7" s="22"/>
      <c r="AE7" s="22"/>
      <c r="AF7" s="22"/>
      <c r="AG7" s="22"/>
      <c r="AH7" s="22"/>
      <c r="AI7" s="1"/>
      <c r="AJ7" s="25"/>
      <c r="AK7" s="25"/>
      <c r="AL7" s="1"/>
      <c r="AM7" s="1"/>
      <c r="AN7" s="35"/>
      <c r="AO7" s="1"/>
      <c r="AP7" s="1"/>
      <c r="AQ7" s="35"/>
      <c r="AR7" s="4"/>
      <c r="AS7" s="2"/>
      <c r="AT7" s="2"/>
    </row>
    <row r="8" spans="1:46" x14ac:dyDescent="0.25">
      <c r="A8" s="66"/>
      <c r="B8" s="6"/>
      <c r="C8" s="1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9"/>
      <c r="Q8" s="2"/>
      <c r="R8" s="2"/>
      <c r="S8" s="2"/>
      <c r="T8" s="2"/>
      <c r="U8" s="2"/>
      <c r="V8" s="2"/>
      <c r="W8" s="2"/>
      <c r="X8" s="2"/>
      <c r="Y8" s="2"/>
      <c r="Z8" s="19"/>
      <c r="AA8" s="22"/>
      <c r="AB8" s="22"/>
      <c r="AC8" s="22"/>
      <c r="AD8" s="22"/>
      <c r="AE8" s="22"/>
      <c r="AF8" s="22"/>
      <c r="AG8" s="22"/>
      <c r="AH8" s="22"/>
      <c r="AI8" s="1"/>
      <c r="AJ8" s="25"/>
      <c r="AK8" s="25"/>
      <c r="AL8" s="1"/>
      <c r="AM8" s="1"/>
      <c r="AN8" s="35"/>
      <c r="AO8" s="1"/>
      <c r="AP8" s="1"/>
      <c r="AQ8" s="35"/>
      <c r="AR8" s="6"/>
      <c r="AS8" s="2"/>
      <c r="AT8" s="2"/>
    </row>
    <row r="9" spans="1:46" x14ac:dyDescent="0.25">
      <c r="A9" s="66"/>
      <c r="B9" s="6"/>
      <c r="C9" s="11"/>
      <c r="D9" s="3"/>
      <c r="E9" s="2"/>
      <c r="F9" s="3"/>
      <c r="G9" s="2"/>
      <c r="H9" s="3"/>
      <c r="I9" s="3"/>
      <c r="J9" s="3"/>
      <c r="K9" s="3"/>
      <c r="L9" s="3"/>
      <c r="M9" s="3"/>
      <c r="N9" s="2"/>
      <c r="O9" s="2"/>
      <c r="P9" s="19"/>
      <c r="Q9" s="3"/>
      <c r="R9" s="3"/>
      <c r="S9" s="3"/>
      <c r="T9" s="3"/>
      <c r="U9" s="3"/>
      <c r="V9" s="3"/>
      <c r="W9" s="3"/>
      <c r="X9" s="3"/>
      <c r="Y9" s="3"/>
      <c r="Z9" s="19"/>
      <c r="AA9" s="22"/>
      <c r="AB9" s="22"/>
      <c r="AC9" s="22"/>
      <c r="AD9" s="22"/>
      <c r="AE9" s="22"/>
      <c r="AF9" s="22"/>
      <c r="AG9" s="22"/>
      <c r="AH9" s="22"/>
      <c r="AI9" s="1"/>
      <c r="AJ9" s="25"/>
      <c r="AK9" s="25"/>
      <c r="AL9" s="3"/>
      <c r="AM9" s="3"/>
      <c r="AN9" s="11"/>
      <c r="AO9" s="3"/>
      <c r="AP9" s="3"/>
      <c r="AQ9" s="11"/>
      <c r="AR9" s="6"/>
      <c r="AS9" s="2"/>
      <c r="AT9" s="2"/>
    </row>
    <row r="10" spans="1:46" x14ac:dyDescent="0.25">
      <c r="A10" s="66"/>
      <c r="B10" s="6"/>
      <c r="C10" s="11"/>
      <c r="D10" s="3"/>
      <c r="E10" s="2"/>
      <c r="F10" s="3"/>
      <c r="G10" s="2"/>
      <c r="H10" s="3"/>
      <c r="I10" s="3"/>
      <c r="J10" s="3"/>
      <c r="K10" s="3"/>
      <c r="L10" s="3"/>
      <c r="M10" s="3"/>
      <c r="N10" s="2"/>
      <c r="O10" s="2"/>
      <c r="P10" s="19"/>
      <c r="Q10" s="3"/>
      <c r="R10" s="3"/>
      <c r="S10" s="3"/>
      <c r="T10" s="3"/>
      <c r="U10" s="3"/>
      <c r="V10" s="3"/>
      <c r="W10" s="3"/>
      <c r="X10" s="3"/>
      <c r="Y10" s="3"/>
      <c r="Z10" s="19"/>
      <c r="AA10" s="22"/>
      <c r="AB10" s="22"/>
      <c r="AC10" s="22"/>
      <c r="AD10" s="22"/>
      <c r="AE10" s="22"/>
      <c r="AF10" s="22"/>
      <c r="AG10" s="22"/>
      <c r="AH10" s="22"/>
      <c r="AI10" s="1"/>
      <c r="AJ10" s="25"/>
      <c r="AK10" s="25"/>
      <c r="AL10" s="3"/>
      <c r="AM10" s="3"/>
      <c r="AN10" s="11"/>
      <c r="AO10" s="3"/>
      <c r="AP10" s="3"/>
      <c r="AQ10" s="11"/>
      <c r="AR10" s="6"/>
      <c r="AS10" s="2"/>
      <c r="AT10" s="2"/>
    </row>
    <row r="11" spans="1:46" x14ac:dyDescent="0.25">
      <c r="A11" s="66"/>
      <c r="B11" s="6"/>
      <c r="C11" s="11"/>
      <c r="D11" s="3"/>
      <c r="E11" s="2"/>
      <c r="F11" s="3"/>
      <c r="G11" s="2"/>
      <c r="H11" s="3"/>
      <c r="I11" s="3"/>
      <c r="J11" s="3"/>
      <c r="K11" s="3"/>
      <c r="L11" s="3"/>
      <c r="M11" s="3"/>
      <c r="N11" s="2"/>
      <c r="O11" s="2"/>
      <c r="P11" s="19"/>
      <c r="Q11" s="3"/>
      <c r="R11" s="3"/>
      <c r="S11" s="3"/>
      <c r="T11" s="3"/>
      <c r="U11" s="3"/>
      <c r="V11" s="3"/>
      <c r="W11" s="3"/>
      <c r="X11" s="3"/>
      <c r="Y11" s="3"/>
      <c r="Z11" s="19"/>
      <c r="AA11" s="22"/>
      <c r="AB11" s="22"/>
      <c r="AC11" s="22"/>
      <c r="AD11" s="22"/>
      <c r="AE11" s="22"/>
      <c r="AF11" s="22"/>
      <c r="AG11" s="22"/>
      <c r="AH11" s="22"/>
      <c r="AI11" s="1"/>
      <c r="AJ11" s="25"/>
      <c r="AK11" s="25"/>
      <c r="AL11" s="3"/>
      <c r="AM11" s="3"/>
      <c r="AN11" s="11"/>
      <c r="AO11" s="3"/>
      <c r="AP11" s="3"/>
      <c r="AQ11" s="11"/>
      <c r="AR11" s="6"/>
      <c r="AS11" s="2"/>
      <c r="AT11" s="2"/>
    </row>
    <row r="12" spans="1:46" x14ac:dyDescent="0.25">
      <c r="A12" s="66"/>
      <c r="B12" s="6"/>
      <c r="C12" s="11"/>
      <c r="D12" s="3"/>
      <c r="E12" s="2"/>
      <c r="F12" s="3"/>
      <c r="G12" s="2"/>
      <c r="H12" s="3"/>
      <c r="I12" s="3"/>
      <c r="J12" s="3"/>
      <c r="K12" s="3"/>
      <c r="L12" s="3"/>
      <c r="M12" s="3"/>
      <c r="N12" s="2"/>
      <c r="O12" s="2"/>
      <c r="P12" s="19"/>
      <c r="Q12" s="3"/>
      <c r="R12" s="3"/>
      <c r="S12" s="3"/>
      <c r="T12" s="3"/>
      <c r="U12" s="3"/>
      <c r="V12" s="3"/>
      <c r="W12" s="3"/>
      <c r="X12" s="3"/>
      <c r="Y12" s="3"/>
      <c r="Z12" s="19"/>
      <c r="AA12" s="22"/>
      <c r="AB12" s="22"/>
      <c r="AC12" s="22"/>
      <c r="AD12" s="22"/>
      <c r="AE12" s="22"/>
      <c r="AF12" s="22"/>
      <c r="AG12" s="22"/>
      <c r="AH12" s="22"/>
      <c r="AI12" s="1"/>
      <c r="AJ12" s="25"/>
      <c r="AK12" s="25"/>
      <c r="AL12" s="3"/>
      <c r="AM12" s="3"/>
      <c r="AN12" s="11"/>
      <c r="AO12" s="3"/>
      <c r="AP12" s="3"/>
      <c r="AQ12" s="11"/>
      <c r="AR12" s="6"/>
      <c r="AS12" s="2"/>
      <c r="AT12" s="2"/>
    </row>
    <row r="13" spans="1:46" x14ac:dyDescent="0.25">
      <c r="A13" s="66"/>
      <c r="B13" s="6"/>
      <c r="C13" s="11"/>
      <c r="D13" s="3"/>
      <c r="E13" s="2"/>
      <c r="F13" s="3"/>
      <c r="G13" s="2"/>
      <c r="H13" s="3"/>
      <c r="I13" s="3"/>
      <c r="J13" s="3"/>
      <c r="K13" s="3"/>
      <c r="L13" s="3"/>
      <c r="M13" s="3"/>
      <c r="N13" s="2"/>
      <c r="O13" s="2"/>
      <c r="P13" s="19"/>
      <c r="Q13" s="3"/>
      <c r="R13" s="3"/>
      <c r="S13" s="3"/>
      <c r="T13" s="3"/>
      <c r="U13" s="3"/>
      <c r="V13" s="3"/>
      <c r="W13" s="3"/>
      <c r="X13" s="3"/>
      <c r="Y13" s="3"/>
      <c r="Z13" s="19"/>
      <c r="AA13" s="22"/>
      <c r="AB13" s="22"/>
      <c r="AC13" s="22"/>
      <c r="AD13" s="22"/>
      <c r="AE13" s="22"/>
      <c r="AF13" s="22"/>
      <c r="AG13" s="22"/>
      <c r="AH13" s="22"/>
      <c r="AI13" s="1"/>
      <c r="AJ13" s="25"/>
      <c r="AK13" s="25"/>
      <c r="AL13" s="3"/>
      <c r="AM13" s="3"/>
      <c r="AN13" s="11"/>
      <c r="AO13" s="3"/>
      <c r="AP13" s="3"/>
      <c r="AQ13" s="11"/>
      <c r="AR13" s="6"/>
      <c r="AS13" s="2"/>
      <c r="AT13" s="2"/>
    </row>
    <row r="14" spans="1:46" x14ac:dyDescent="0.25">
      <c r="A14" s="66"/>
      <c r="B14" s="6"/>
      <c r="C14" s="11"/>
      <c r="D14" s="3"/>
      <c r="E14" s="2"/>
      <c r="F14" s="3"/>
      <c r="G14" s="2"/>
      <c r="H14" s="3"/>
      <c r="I14" s="3"/>
      <c r="J14" s="3"/>
      <c r="K14" s="3"/>
      <c r="L14" s="3"/>
      <c r="M14" s="3"/>
      <c r="N14" s="2"/>
      <c r="O14" s="2"/>
      <c r="P14" s="19"/>
      <c r="Q14" s="3"/>
      <c r="R14" s="3"/>
      <c r="S14" s="3"/>
      <c r="T14" s="3"/>
      <c r="U14" s="3"/>
      <c r="V14" s="3"/>
      <c r="W14" s="3"/>
      <c r="X14" s="3"/>
      <c r="Y14" s="3"/>
      <c r="Z14" s="19"/>
      <c r="AA14" s="22"/>
      <c r="AB14" s="22"/>
      <c r="AC14" s="22"/>
      <c r="AD14" s="22"/>
      <c r="AE14" s="22"/>
      <c r="AF14" s="22"/>
      <c r="AG14" s="22"/>
      <c r="AH14" s="22"/>
      <c r="AI14" s="1"/>
      <c r="AJ14" s="25"/>
      <c r="AK14" s="25"/>
      <c r="AL14" s="3"/>
      <c r="AM14" s="3"/>
      <c r="AN14" s="11"/>
      <c r="AO14" s="3"/>
      <c r="AP14" s="3"/>
      <c r="AQ14" s="11"/>
      <c r="AR14" s="6"/>
      <c r="AS14" s="2"/>
      <c r="AT14" s="2"/>
    </row>
    <row r="15" spans="1:46" x14ac:dyDescent="0.25">
      <c r="A15" s="66"/>
      <c r="B15" s="6"/>
      <c r="C15" s="11"/>
      <c r="D15" s="3"/>
      <c r="E15" s="2"/>
      <c r="F15" s="3"/>
      <c r="G15" s="2"/>
      <c r="H15" s="3"/>
      <c r="L15" s="3"/>
      <c r="M15" s="3"/>
      <c r="N15" s="2"/>
      <c r="O15" s="2"/>
      <c r="P15" s="19"/>
      <c r="Q15" s="3"/>
      <c r="R15" s="3"/>
      <c r="S15" s="3"/>
      <c r="T15" s="3"/>
      <c r="U15" s="3"/>
      <c r="V15" s="3"/>
      <c r="Y15" s="3"/>
      <c r="Z15" s="19"/>
      <c r="AA15" s="22"/>
      <c r="AB15" s="22"/>
      <c r="AC15" s="22"/>
      <c r="AD15" s="22"/>
      <c r="AE15" s="22"/>
      <c r="AF15" s="22"/>
      <c r="AG15" s="22"/>
      <c r="AH15" s="22"/>
      <c r="AI15" s="1"/>
      <c r="AJ15" s="25"/>
      <c r="AK15" s="25"/>
      <c r="AL15" s="3"/>
      <c r="AM15" s="3"/>
      <c r="AN15" s="11"/>
      <c r="AO15" s="3"/>
      <c r="AP15" s="3"/>
      <c r="AQ15" s="11"/>
      <c r="AR15" s="6"/>
      <c r="AS15" s="2"/>
      <c r="AT15" s="2"/>
    </row>
    <row r="16" spans="1:46" x14ac:dyDescent="0.25">
      <c r="A16" s="66"/>
      <c r="B16" s="6"/>
      <c r="C16" s="11"/>
      <c r="D16" s="3"/>
      <c r="E16" s="2"/>
      <c r="F16" s="11"/>
      <c r="G16" s="2"/>
      <c r="H16" s="3"/>
      <c r="L16" s="3"/>
      <c r="M16" s="3"/>
      <c r="N16" s="2"/>
      <c r="O16" s="2"/>
      <c r="P16" s="19"/>
      <c r="Q16" s="3"/>
      <c r="R16" s="3"/>
      <c r="S16" s="3"/>
      <c r="T16" s="3"/>
      <c r="U16" s="3"/>
      <c r="V16" s="3"/>
      <c r="Y16" s="3"/>
      <c r="Z16" s="19"/>
      <c r="AA16" s="22"/>
      <c r="AB16" s="22"/>
      <c r="AC16" s="22"/>
      <c r="AD16" s="22"/>
      <c r="AE16" s="22"/>
      <c r="AF16" s="22"/>
      <c r="AG16" s="22"/>
      <c r="AH16" s="22"/>
      <c r="AI16" s="1"/>
      <c r="AJ16" s="25"/>
      <c r="AK16" s="25"/>
      <c r="AL16" s="3"/>
      <c r="AM16" s="3"/>
      <c r="AN16" s="11"/>
      <c r="AO16" s="3"/>
      <c r="AP16" s="3"/>
      <c r="AQ16" s="11"/>
      <c r="AR16" s="6"/>
      <c r="AS16" s="2"/>
      <c r="AT16" s="2"/>
    </row>
    <row r="17" spans="1:46" x14ac:dyDescent="0.25">
      <c r="A17" s="66"/>
      <c r="B17" s="6"/>
      <c r="C17" s="11"/>
      <c r="D17" s="3"/>
      <c r="E17" s="2"/>
      <c r="F17" s="3"/>
      <c r="G17" s="2"/>
      <c r="H17" s="3"/>
      <c r="L17" s="3"/>
      <c r="M17" s="3"/>
      <c r="N17" s="2"/>
      <c r="O17" s="2"/>
      <c r="P17" s="19"/>
      <c r="Q17" s="3"/>
      <c r="R17" s="3"/>
      <c r="S17" s="3"/>
      <c r="T17" s="3"/>
      <c r="U17" s="3"/>
      <c r="V17" s="3"/>
      <c r="Y17" s="3"/>
      <c r="Z17" s="19"/>
      <c r="AA17" s="22"/>
      <c r="AB17" s="22"/>
      <c r="AC17" s="22"/>
      <c r="AD17" s="22"/>
      <c r="AE17" s="22"/>
      <c r="AF17" s="22"/>
      <c r="AG17" s="22"/>
      <c r="AH17" s="22"/>
      <c r="AI17" s="1"/>
      <c r="AJ17" s="25"/>
      <c r="AK17" s="25"/>
      <c r="AL17" s="3"/>
      <c r="AM17" s="3"/>
      <c r="AN17" s="11"/>
      <c r="AO17" s="3"/>
      <c r="AP17" s="3"/>
      <c r="AQ17" s="11"/>
      <c r="AR17" s="6"/>
      <c r="AS17" s="2"/>
      <c r="AT17" s="2"/>
    </row>
    <row r="18" spans="1:46" x14ac:dyDescent="0.25">
      <c r="A18" s="66"/>
      <c r="B18" s="6"/>
      <c r="C18" s="11"/>
      <c r="D18" s="3"/>
      <c r="E18" s="2"/>
      <c r="F18" s="3"/>
      <c r="G18" s="2"/>
      <c r="H18" s="3"/>
      <c r="L18" s="3"/>
      <c r="M18" s="3"/>
      <c r="N18" s="2"/>
      <c r="O18" s="2"/>
      <c r="P18" s="19"/>
      <c r="Q18" s="3"/>
      <c r="R18" s="3"/>
      <c r="S18" s="3"/>
      <c r="T18" s="3"/>
      <c r="U18" s="3"/>
      <c r="V18" s="3"/>
      <c r="Y18" s="3"/>
      <c r="Z18" s="19"/>
      <c r="AA18" s="22"/>
      <c r="AB18" s="22"/>
      <c r="AC18" s="22"/>
      <c r="AD18" s="22"/>
      <c r="AE18" s="22"/>
      <c r="AF18" s="22"/>
      <c r="AG18" s="22"/>
      <c r="AH18" s="22"/>
      <c r="AI18" s="1"/>
      <c r="AJ18" s="25"/>
      <c r="AK18" s="25"/>
      <c r="AL18" s="3"/>
      <c r="AM18" s="3"/>
      <c r="AN18" s="11"/>
      <c r="AO18" s="3"/>
      <c r="AP18" s="3"/>
      <c r="AQ18" s="11"/>
      <c r="AR18" s="6"/>
      <c r="AS18" s="2"/>
      <c r="AT18" s="2"/>
    </row>
    <row r="19" spans="1:46" x14ac:dyDescent="0.25">
      <c r="A19" s="66"/>
      <c r="B19" s="6"/>
      <c r="C19" s="11"/>
      <c r="D19" s="3"/>
      <c r="E19" s="2"/>
      <c r="F19" s="3"/>
      <c r="G19" s="2"/>
      <c r="H19" s="3"/>
      <c r="I19" s="3"/>
      <c r="J19" s="3"/>
      <c r="K19" s="3"/>
      <c r="L19" s="3"/>
      <c r="M19" s="3"/>
      <c r="N19" s="2"/>
      <c r="O19" s="2"/>
      <c r="P19" s="19"/>
      <c r="Q19" s="3"/>
      <c r="R19" s="3"/>
      <c r="S19" s="3"/>
      <c r="T19" s="3"/>
      <c r="U19" s="3"/>
      <c r="V19" s="3"/>
      <c r="W19" s="3"/>
      <c r="X19" s="3"/>
      <c r="Y19" s="3"/>
      <c r="Z19" s="22"/>
      <c r="AA19" s="22"/>
      <c r="AB19" s="22"/>
      <c r="AC19" s="22"/>
      <c r="AD19" s="22"/>
      <c r="AE19" s="22"/>
      <c r="AF19" s="22"/>
      <c r="AG19" s="22"/>
      <c r="AH19" s="22"/>
      <c r="AI19" s="1"/>
      <c r="AJ19" s="25"/>
      <c r="AK19" s="25"/>
      <c r="AL19" s="3"/>
      <c r="AM19" s="3"/>
      <c r="AN19" s="11"/>
      <c r="AO19" s="3"/>
      <c r="AP19" s="3"/>
      <c r="AQ19" s="11"/>
      <c r="AR19" s="6"/>
      <c r="AS19" s="2"/>
      <c r="AT19" s="2"/>
    </row>
    <row r="20" spans="1:46" x14ac:dyDescent="0.25">
      <c r="A20" s="66"/>
      <c r="B20" s="6"/>
      <c r="C20" s="11"/>
      <c r="D20" s="3"/>
      <c r="E20" s="2"/>
      <c r="F20" s="3"/>
      <c r="G20" s="2"/>
      <c r="H20" s="3"/>
      <c r="I20" s="3"/>
      <c r="J20" s="3"/>
      <c r="K20" s="3"/>
      <c r="L20" s="3"/>
      <c r="M20" s="3"/>
      <c r="N20" s="2"/>
      <c r="O20" s="2"/>
      <c r="P20" s="19"/>
      <c r="Q20" s="3"/>
      <c r="R20" s="3"/>
      <c r="S20" s="3"/>
      <c r="T20" s="3"/>
      <c r="U20" s="3"/>
      <c r="V20" s="3"/>
      <c r="W20" s="3"/>
      <c r="X20" s="3"/>
      <c r="Y20" s="3"/>
      <c r="Z20" s="22"/>
      <c r="AA20" s="22"/>
      <c r="AB20" s="3"/>
      <c r="AC20" s="22"/>
      <c r="AD20" s="22"/>
      <c r="AE20" s="22"/>
      <c r="AF20" s="22"/>
      <c r="AG20" s="22"/>
      <c r="AH20" s="22"/>
      <c r="AI20" s="1"/>
      <c r="AJ20" s="25"/>
      <c r="AK20" s="25"/>
      <c r="AL20" s="3"/>
      <c r="AM20" s="3"/>
      <c r="AN20" s="11"/>
      <c r="AO20" s="3"/>
      <c r="AP20" s="3"/>
      <c r="AQ20" s="11"/>
      <c r="AR20" s="6"/>
      <c r="AS20" s="2"/>
      <c r="AT2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TS_COVID-19_BG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НЦЗПБ-Отд. Епид.</dc:creator>
  <cp:lastModifiedBy>Windows User</cp:lastModifiedBy>
  <dcterms:created xsi:type="dcterms:W3CDTF">2020-03-21T14:58:39Z</dcterms:created>
  <dcterms:modified xsi:type="dcterms:W3CDTF">2021-01-18T07:22:20Z</dcterms:modified>
</cp:coreProperties>
</file>